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estokepc\Documents\Agendas and Minutes 2017-2018\7.3.18\"/>
    </mc:Choice>
  </mc:AlternateContent>
  <xr:revisionPtr revIDLastSave="0" documentId="8_{7FC9013A-8C8B-43A3-B146-680EE3910E9F}" xr6:coauthVersionLast="28" xr6:coauthVersionMax="28" xr10:uidLastSave="{00000000-0000-0000-0000-000000000000}"/>
  <bookViews>
    <workbookView xWindow="0" yWindow="0" windowWidth="20490" windowHeight="7530" activeTab="1" xr2:uid="{00000000-000D-0000-FFFF-FFFF00000000}"/>
  </bookViews>
  <sheets>
    <sheet name="Apr - Jun 2017" sheetId="1" r:id="rId1"/>
    <sheet name="Jul -Sept 2017" sheetId="5" r:id="rId2"/>
    <sheet name="Oct-Dec 2017" sheetId="6" r:id="rId3"/>
    <sheet name="Jan - March 2018" sheetId="7" r:id="rId4"/>
    <sheet name="Year end bank rec" sheetId="8" r:id="rId5"/>
  </sheets>
  <calcPr calcId="162913"/>
</workbook>
</file>

<file path=xl/calcChain.xml><?xml version="1.0" encoding="utf-8"?>
<calcChain xmlns="http://schemas.openxmlformats.org/spreadsheetml/2006/main">
  <c r="V4" i="7" l="1"/>
  <c r="V4" i="6"/>
  <c r="X4" i="1"/>
  <c r="Z4" i="1" s="1"/>
  <c r="V4" i="5"/>
  <c r="V4" i="1"/>
  <c r="G15" i="8" l="1"/>
  <c r="G17" i="8" s="1"/>
  <c r="G7" i="8"/>
  <c r="G11" i="8" s="1"/>
  <c r="K42" i="7"/>
  <c r="K44" i="7" s="1"/>
  <c r="K40" i="6"/>
  <c r="K42" i="6" s="1"/>
  <c r="K47" i="5"/>
  <c r="K49" i="5" s="1"/>
  <c r="R38" i="1"/>
  <c r="R40" i="1" s="1"/>
  <c r="R4" i="5" s="1"/>
  <c r="Q38" i="1"/>
  <c r="Q40" i="1" s="1"/>
  <c r="Q4" i="5" s="1"/>
  <c r="P38" i="1"/>
  <c r="P40" i="1" s="1"/>
  <c r="P4" i="5" s="1"/>
  <c r="O38" i="1"/>
  <c r="O40" i="1" s="1"/>
  <c r="O4" i="5" s="1"/>
  <c r="N38" i="1"/>
  <c r="N40" i="1" s="1"/>
  <c r="N4" i="5" s="1"/>
  <c r="M38" i="1"/>
  <c r="M40" i="1" s="1"/>
  <c r="M4" i="5" s="1"/>
  <c r="L38" i="1"/>
  <c r="K38" i="1"/>
  <c r="J38" i="1"/>
  <c r="I38" i="1"/>
  <c r="H38" i="1"/>
  <c r="G38" i="1"/>
  <c r="K46" i="1"/>
  <c r="K48" i="1" s="1"/>
  <c r="E44" i="1"/>
  <c r="E40" i="7" s="1"/>
  <c r="R34" i="7"/>
  <c r="Q34" i="7"/>
  <c r="P34" i="7"/>
  <c r="O34" i="7"/>
  <c r="N34" i="7"/>
  <c r="M34" i="7"/>
  <c r="L34" i="7"/>
  <c r="K34" i="7"/>
  <c r="J34" i="7"/>
  <c r="I34" i="7"/>
  <c r="H34" i="7"/>
  <c r="R32" i="6"/>
  <c r="Q32" i="6"/>
  <c r="P32" i="6"/>
  <c r="O32" i="6"/>
  <c r="N32" i="6"/>
  <c r="M32" i="6"/>
  <c r="L32" i="6"/>
  <c r="K32" i="6"/>
  <c r="J32" i="6"/>
  <c r="I32" i="6"/>
  <c r="H32" i="6"/>
  <c r="G32" i="6"/>
  <c r="R39" i="5"/>
  <c r="Q39" i="5"/>
  <c r="P39" i="5"/>
  <c r="O39" i="5"/>
  <c r="N39" i="5"/>
  <c r="M39" i="5"/>
  <c r="L39" i="5"/>
  <c r="K39" i="5"/>
  <c r="J39" i="5"/>
  <c r="I39" i="5"/>
  <c r="H39" i="5"/>
  <c r="G39" i="5"/>
  <c r="G34" i="7"/>
  <c r="F38" i="1"/>
  <c r="E38" i="1"/>
  <c r="E45" i="5" l="1"/>
  <c r="E38" i="6"/>
  <c r="G9" i="8"/>
  <c r="M42" i="1"/>
  <c r="E47" i="1" s="1"/>
  <c r="N41" i="5"/>
  <c r="N4" i="6" s="1"/>
  <c r="N34" i="6" s="1"/>
  <c r="N4" i="7" s="1"/>
  <c r="N36" i="7" s="1"/>
  <c r="P41" i="5"/>
  <c r="P4" i="6" s="1"/>
  <c r="P34" i="6" s="1"/>
  <c r="P4" i="7" s="1"/>
  <c r="P36" i="7" s="1"/>
  <c r="R41" i="5"/>
  <c r="R4" i="6" s="1"/>
  <c r="R34" i="6" s="1"/>
  <c r="R4" i="7" s="1"/>
  <c r="R36" i="7" s="1"/>
  <c r="M41" i="5"/>
  <c r="O41" i="5"/>
  <c r="O4" i="6" s="1"/>
  <c r="O34" i="6" s="1"/>
  <c r="O4" i="7" s="1"/>
  <c r="O36" i="7" s="1"/>
  <c r="Q41" i="5"/>
  <c r="Q4" i="6" s="1"/>
  <c r="Q34" i="6" s="1"/>
  <c r="Q4" i="7" s="1"/>
  <c r="Q36" i="7" s="1"/>
  <c r="F35" i="7"/>
  <c r="E35" i="7"/>
  <c r="F33" i="6"/>
  <c r="E33" i="6"/>
  <c r="F40" i="5"/>
  <c r="E40" i="5"/>
  <c r="M4" i="6" l="1"/>
  <c r="M34" i="6" s="1"/>
  <c r="M43" i="5"/>
  <c r="E48" i="5" s="1"/>
  <c r="G40" i="1"/>
  <c r="I40" i="1"/>
  <c r="I4" i="5" s="1"/>
  <c r="I41" i="5" s="1"/>
  <c r="I4" i="6" s="1"/>
  <c r="I34" i="6" s="1"/>
  <c r="I4" i="7" s="1"/>
  <c r="I36" i="7" s="1"/>
  <c r="H40" i="1"/>
  <c r="H4" i="5" s="1"/>
  <c r="H41" i="5" s="1"/>
  <c r="H4" i="6" s="1"/>
  <c r="H34" i="6" s="1"/>
  <c r="H4" i="7" s="1"/>
  <c r="H36" i="7" s="1"/>
  <c r="J40" i="1"/>
  <c r="J4" i="5" s="1"/>
  <c r="J41" i="5" s="1"/>
  <c r="J4" i="6" s="1"/>
  <c r="J34" i="6" s="1"/>
  <c r="J4" i="7" s="1"/>
  <c r="J36" i="7" s="1"/>
  <c r="L40" i="1"/>
  <c r="L4" i="5" s="1"/>
  <c r="K40" i="1"/>
  <c r="K4" i="5" s="1"/>
  <c r="G4" i="5" l="1"/>
  <c r="G41" i="5" s="1"/>
  <c r="G43" i="5" s="1"/>
  <c r="E46" i="5" s="1"/>
  <c r="E47" i="5" s="1"/>
  <c r="E49" i="5" s="1"/>
  <c r="G42" i="1"/>
  <c r="E45" i="1" s="1"/>
  <c r="E46" i="1" s="1"/>
  <c r="E48" i="1" s="1"/>
  <c r="M4" i="7"/>
  <c r="M36" i="7" s="1"/>
  <c r="M38" i="7" s="1"/>
  <c r="E43" i="7" s="1"/>
  <c r="M36" i="6"/>
  <c r="E41" i="6" s="1"/>
  <c r="L41" i="5"/>
  <c r="L4" i="6" s="1"/>
  <c r="K41" i="5"/>
  <c r="K4" i="6" s="1"/>
  <c r="F39" i="1"/>
  <c r="F40" i="1" s="1"/>
  <c r="E39" i="1"/>
  <c r="E40" i="1" s="1"/>
  <c r="G4" i="6" l="1"/>
  <c r="G34" i="6" s="1"/>
  <c r="G4" i="7" s="1"/>
  <c r="G36" i="7" s="1"/>
  <c r="G38" i="7" s="1"/>
  <c r="E41" i="7" s="1"/>
  <c r="E42" i="7" s="1"/>
  <c r="E44" i="7" s="1"/>
  <c r="F4" i="5"/>
  <c r="E4" i="5"/>
  <c r="E39" i="5" s="1"/>
  <c r="E41" i="5" s="1"/>
  <c r="K34" i="6"/>
  <c r="K4" i="7" s="1"/>
  <c r="L34" i="6"/>
  <c r="L4" i="7" s="1"/>
  <c r="F39" i="5" l="1"/>
  <c r="F41" i="5" s="1"/>
  <c r="F4" i="6" s="1"/>
  <c r="X4" i="5"/>
  <c r="Z4" i="5" s="1"/>
  <c r="G36" i="6"/>
  <c r="E39" i="6" s="1"/>
  <c r="E40" i="6" s="1"/>
  <c r="E42" i="6" s="1"/>
  <c r="L36" i="7"/>
  <c r="K36" i="7"/>
  <c r="E4" i="6"/>
  <c r="E32" i="6" s="1"/>
  <c r="E34" i="6" s="1"/>
  <c r="F32" i="6" l="1"/>
  <c r="F34" i="6" s="1"/>
  <c r="F4" i="7" s="1"/>
  <c r="X4" i="6"/>
  <c r="Z4" i="6" s="1"/>
  <c r="E4" i="7"/>
  <c r="E34" i="7" s="1"/>
  <c r="F34" i="7" l="1"/>
  <c r="F36" i="7" s="1"/>
  <c r="X4" i="7"/>
  <c r="Z4" i="7" s="1"/>
  <c r="E36" i="7"/>
</calcChain>
</file>

<file path=xl/sharedStrings.xml><?xml version="1.0" encoding="utf-8"?>
<sst xmlns="http://schemas.openxmlformats.org/spreadsheetml/2006/main" count="256" uniqueCount="122">
  <si>
    <t>ITEM</t>
  </si>
  <si>
    <t>REF NO.</t>
  </si>
  <si>
    <t>Opening balances</t>
  </si>
  <si>
    <t>c/f</t>
  </si>
  <si>
    <t>Date</t>
  </si>
  <si>
    <t>Lloyds Treasurer's A/c</t>
  </si>
  <si>
    <t>Lloyds Bus Inst A/c</t>
  </si>
  <si>
    <t>Receipts</t>
  </si>
  <si>
    <t>Payments</t>
  </si>
  <si>
    <t>Balances</t>
  </si>
  <si>
    <t>b/f</t>
  </si>
  <si>
    <t>Totals April to June</t>
  </si>
  <si>
    <t>April to June payments</t>
  </si>
  <si>
    <t xml:space="preserve">Cash Book Bals </t>
  </si>
  <si>
    <t xml:space="preserve">Totals July to September </t>
  </si>
  <si>
    <t>July to September payments</t>
  </si>
  <si>
    <t>Vchr</t>
  </si>
  <si>
    <t>Precept</t>
  </si>
  <si>
    <t>Grants</t>
  </si>
  <si>
    <t>Bank interest</t>
  </si>
  <si>
    <t>VAT</t>
  </si>
  <si>
    <t>Salary</t>
  </si>
  <si>
    <t>Admin</t>
  </si>
  <si>
    <t>Mtce</t>
  </si>
  <si>
    <t>Grass cutting</t>
  </si>
  <si>
    <t>Balances / totals</t>
  </si>
  <si>
    <t xml:space="preserve">Balances / totals </t>
  </si>
  <si>
    <t>Total receipts</t>
  </si>
  <si>
    <t>Total payments</t>
  </si>
  <si>
    <t>Current a/c balance 30.9.16</t>
  </si>
  <si>
    <t>Deposit a/c balance 30.9.16</t>
  </si>
  <si>
    <t>Combined cashbook balance 30.6.16</t>
  </si>
  <si>
    <t>Less uncleared items</t>
  </si>
  <si>
    <t>Agrees cashbook balance 30.6.16</t>
  </si>
  <si>
    <t>Combined opening balance 1/4/16</t>
  </si>
  <si>
    <t>Combined cashbook balance 30.9.16</t>
  </si>
  <si>
    <t>Agrees cashbook balance 30.9.16</t>
  </si>
  <si>
    <t>Current a/c balance 31.12.16</t>
  </si>
  <si>
    <t>Deposit a/c balance 31.12.16</t>
  </si>
  <si>
    <t>Agrees cashbook balance 31.3.17</t>
  </si>
  <si>
    <t>Current a/c balance 31.3.17</t>
  </si>
  <si>
    <t>Deposit a/c balance 31.3.17</t>
  </si>
  <si>
    <t>Erlestoke Parish Council</t>
  </si>
  <si>
    <t>Bank reconciliation as at 31str March 2017</t>
  </si>
  <si>
    <t>Current a/c bank balance 31.3.17</t>
  </si>
  <si>
    <t>Deposit a/c bank balance 31.3.17</t>
  </si>
  <si>
    <t xml:space="preserve">Plus: o/s </t>
  </si>
  <si>
    <t>Plus receipts in year</t>
  </si>
  <si>
    <t>Less payments in year</t>
  </si>
  <si>
    <t>Plus: receipts in year</t>
  </si>
  <si>
    <t>Less: payments in year</t>
  </si>
  <si>
    <t>Less: Payments in year to 30.9.16</t>
  </si>
  <si>
    <t>Plus: Receipts in year to 30.9.16</t>
  </si>
  <si>
    <t>Dona-tions /grants</t>
  </si>
  <si>
    <t>Web Site S Jonik</t>
  </si>
  <si>
    <t>Interest</t>
  </si>
  <si>
    <t>Virginia Neal Clerk</t>
  </si>
  <si>
    <t>Trfr from Bus Account</t>
  </si>
  <si>
    <t xml:space="preserve">ROSPA </t>
  </si>
  <si>
    <t>Wilts Council</t>
  </si>
  <si>
    <t>Current a/c balance 30.6.17</t>
  </si>
  <si>
    <t>Deposit a/c balance 30.6.17</t>
  </si>
  <si>
    <t>Combined opening balance 1/4/17</t>
  </si>
  <si>
    <t>Plus: Receipts in year to 30.6.17</t>
  </si>
  <si>
    <t>Less: Payments in year to 30.6.17</t>
  </si>
  <si>
    <t>WALC Transparancy Fund</t>
  </si>
  <si>
    <t>30 May T</t>
  </si>
  <si>
    <t>WALC</t>
  </si>
  <si>
    <t>Auditing Solutions</t>
  </si>
  <si>
    <t>Tfr Business A/C</t>
  </si>
  <si>
    <t>STO Safe Custody</t>
  </si>
  <si>
    <t>First Payment Safe Custody</t>
  </si>
  <si>
    <t>HMRC VAT refund</t>
  </si>
  <si>
    <t>Bank Interest</t>
  </si>
  <si>
    <t>Tfr</t>
  </si>
  <si>
    <t>Trf</t>
  </si>
  <si>
    <t>Aon Insurance</t>
  </si>
  <si>
    <t>Miles &amp; Francis</t>
  </si>
  <si>
    <t>Locum Clerk Services</t>
  </si>
  <si>
    <t>External Audit Grant Thornton</t>
  </si>
  <si>
    <t>MDS Batteries SIDs</t>
  </si>
  <si>
    <t>Three Villages Mini Bus</t>
  </si>
  <si>
    <t>Parish Church Rent</t>
  </si>
  <si>
    <t>Erlestoke Steam Train Donation</t>
  </si>
  <si>
    <t>Salary, June,Jul,Aug and Expenses</t>
  </si>
  <si>
    <t>Salary Sept &amp; Oct and Expenses</t>
  </si>
  <si>
    <t>HMRC</t>
  </si>
  <si>
    <t>ROSPA Play Inspection</t>
  </si>
  <si>
    <t>Road Sign Lower Rd Crossroads</t>
  </si>
  <si>
    <t>Wickes repairs Secret Garden</t>
  </si>
  <si>
    <t>Bank Transfer</t>
  </si>
  <si>
    <t>Lloyds Bank Rtn Chq</t>
  </si>
  <si>
    <t>Safe Custody Fee</t>
  </si>
  <si>
    <t>Transfer</t>
  </si>
  <si>
    <t>The News Newsletter</t>
  </si>
  <si>
    <t>tfr</t>
  </si>
  <si>
    <t xml:space="preserve">Totals October - December </t>
  </si>
  <si>
    <t>October - December payments</t>
  </si>
  <si>
    <t>Treasurer</t>
  </si>
  <si>
    <t>Bus</t>
  </si>
  <si>
    <t>Total</t>
  </si>
  <si>
    <t>Bank</t>
  </si>
  <si>
    <t>CashBook</t>
  </si>
  <si>
    <t>returned chq</t>
  </si>
  <si>
    <t>interest</t>
  </si>
  <si>
    <t>transfer</t>
  </si>
  <si>
    <t>HMRC was £99.60 out treasures acc</t>
  </si>
  <si>
    <t xml:space="preserve">HMRC £86.4 out Treasures Acc </t>
  </si>
  <si>
    <t>This cheque paid out twice in bank</t>
  </si>
  <si>
    <t>Clerks Salary and expenses</t>
  </si>
  <si>
    <t>Miles &amp; Francis grasscutting</t>
  </si>
  <si>
    <t>Agrees cashbook balance 31.12.17</t>
  </si>
  <si>
    <t>31.12.17</t>
  </si>
  <si>
    <t>Plus: Receipts in year to 31.12.17</t>
  </si>
  <si>
    <t>Less: Payments in year to 31.12.17</t>
  </si>
  <si>
    <t>Combined cashbook balance 31.12.17</t>
  </si>
  <si>
    <t>nce 31.3.17</t>
  </si>
  <si>
    <t>31.3.18</t>
  </si>
  <si>
    <t>Agrees cashbook balance 31.3.18</t>
  </si>
  <si>
    <t>Combined cashbook balance 31.3.18</t>
  </si>
  <si>
    <t>arch 2018</t>
  </si>
  <si>
    <t>HMRC Tax Clerk's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</si>
</sst>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Britannic Bold"/>
      <family val="2"/>
    </font>
    <font>
      <b/>
      <sz val="10"/>
      <name val="CG Times"/>
      <family val="1"/>
    </font>
    <font>
      <sz val="10"/>
      <name val="CG Times"/>
      <family val="1"/>
    </font>
    <font>
      <sz val="8"/>
      <name val="CG Times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6"/>
      <name val="Times New Roman"/>
      <family val="1"/>
    </font>
    <font>
      <sz val="10"/>
      <name val="CG Time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fgColor indexed="43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2"/>
      </patternFill>
    </fill>
    <fill>
      <patternFill patternType="gray125">
        <fgColor indexed="43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7">
    <border>
      <left/>
      <right/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6">
    <xf numFmtId="0" fontId="0" fillId="0" borderId="0"/>
    <xf numFmtId="0" fontId="8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62" applyNumberFormat="0" applyAlignment="0" applyProtection="0"/>
  </cellStyleXfs>
  <cellXfs count="148">
    <xf numFmtId="0" fontId="0" fillId="0" borderId="0" xfId="0"/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5" xfId="0" applyNumberFormat="1" applyFont="1" applyFill="1" applyBorder="1"/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1" fontId="6" fillId="0" borderId="0" xfId="0" applyNumberFormat="1" applyFont="1"/>
    <xf numFmtId="2" fontId="6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6" fillId="0" borderId="0" xfId="1" applyNumberFormat="1" applyFont="1"/>
    <xf numFmtId="2" fontId="8" fillId="0" borderId="0" xfId="0" applyNumberFormat="1" applyFont="1"/>
    <xf numFmtId="16" fontId="3" fillId="0" borderId="1" xfId="0" applyNumberFormat="1" applyFont="1" applyFill="1" applyBorder="1" applyAlignment="1">
      <alignment horizontal="right"/>
    </xf>
    <xf numFmtId="16" fontId="0" fillId="0" borderId="0" xfId="0" applyNumberFormat="1"/>
    <xf numFmtId="16" fontId="4" fillId="0" borderId="2" xfId="0" applyNumberFormat="1" applyFont="1" applyFill="1" applyBorder="1" applyAlignment="1">
      <alignment horizontal="right"/>
    </xf>
    <xf numFmtId="16" fontId="4" fillId="0" borderId="2" xfId="0" applyNumberFormat="1" applyFont="1" applyFill="1" applyBorder="1"/>
    <xf numFmtId="16" fontId="4" fillId="0" borderId="4" xfId="0" applyNumberFormat="1" applyFont="1" applyFill="1" applyBorder="1"/>
    <xf numFmtId="16" fontId="3" fillId="2" borderId="1" xfId="0" quotePrefix="1" applyNumberFormat="1" applyFont="1" applyFill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  <xf numFmtId="16" fontId="3" fillId="3" borderId="6" xfId="0" quotePrefix="1" applyNumberFormat="1" applyFont="1" applyFill="1" applyBorder="1" applyAlignment="1">
      <alignment horizontal="right" vertical="center"/>
    </xf>
    <xf numFmtId="16" fontId="6" fillId="0" borderId="0" xfId="0" applyNumberFormat="1" applyFont="1"/>
    <xf numFmtId="16" fontId="2" fillId="5" borderId="8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3" fillId="2" borderId="18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right"/>
    </xf>
    <xf numFmtId="16" fontId="1" fillId="4" borderId="22" xfId="0" applyNumberFormat="1" applyFont="1" applyFill="1" applyBorder="1"/>
    <xf numFmtId="2" fontId="1" fillId="4" borderId="23" xfId="0" applyNumberFormat="1" applyFont="1" applyFill="1" applyBorder="1"/>
    <xf numFmtId="1" fontId="1" fillId="4" borderId="23" xfId="0" applyNumberFormat="1" applyFont="1" applyFill="1" applyBorder="1"/>
    <xf numFmtId="0" fontId="0" fillId="0" borderId="15" xfId="0" applyBorder="1"/>
    <xf numFmtId="16" fontId="3" fillId="6" borderId="1" xfId="0" quotePrefix="1" applyNumberFormat="1" applyFont="1" applyFill="1" applyBorder="1" applyAlignment="1">
      <alignment horizontal="right" vertical="center"/>
    </xf>
    <xf numFmtId="2" fontId="3" fillId="6" borderId="18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2" fontId="3" fillId="7" borderId="10" xfId="0" applyNumberFormat="1" applyFont="1" applyFill="1" applyBorder="1" applyAlignment="1">
      <alignment vertical="center"/>
    </xf>
    <xf numFmtId="2" fontId="3" fillId="7" borderId="11" xfId="0" applyNumberFormat="1" applyFont="1" applyFill="1" applyBorder="1" applyAlignment="1">
      <alignment vertical="center"/>
    </xf>
    <xf numFmtId="2" fontId="2" fillId="5" borderId="9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5" borderId="2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/>
    </xf>
    <xf numFmtId="1" fontId="1" fillId="4" borderId="32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/>
    <xf numFmtId="2" fontId="4" fillId="0" borderId="38" xfId="0" applyNumberFormat="1" applyFont="1" applyFill="1" applyBorder="1"/>
    <xf numFmtId="2" fontId="4" fillId="0" borderId="39" xfId="0" applyNumberFormat="1" applyFont="1" applyFill="1" applyBorder="1"/>
    <xf numFmtId="2" fontId="3" fillId="0" borderId="28" xfId="0" applyNumberFormat="1" applyFont="1" applyFill="1" applyBorder="1"/>
    <xf numFmtId="2" fontId="4" fillId="0" borderId="29" xfId="0" applyNumberFormat="1" applyFont="1" applyFill="1" applyBorder="1"/>
    <xf numFmtId="2" fontId="4" fillId="0" borderId="30" xfId="0" applyNumberFormat="1" applyFont="1" applyFill="1" applyBorder="1"/>
    <xf numFmtId="2" fontId="3" fillId="3" borderId="31" xfId="0" applyNumberFormat="1" applyFont="1" applyFill="1" applyBorder="1" applyAlignment="1">
      <alignment vertical="center"/>
    </xf>
    <xf numFmtId="2" fontId="3" fillId="9" borderId="10" xfId="0" applyNumberFormat="1" applyFont="1" applyFill="1" applyBorder="1" applyAlignment="1">
      <alignment vertical="center"/>
    </xf>
    <xf numFmtId="2" fontId="3" fillId="9" borderId="11" xfId="0" applyNumberFormat="1" applyFont="1" applyFill="1" applyBorder="1" applyAlignment="1">
      <alignment vertical="center"/>
    </xf>
    <xf numFmtId="2" fontId="3" fillId="3" borderId="40" xfId="0" applyNumberFormat="1" applyFont="1" applyFill="1" applyBorder="1" applyAlignment="1">
      <alignment vertical="center"/>
    </xf>
    <xf numFmtId="2" fontId="3" fillId="3" borderId="41" xfId="0" applyNumberFormat="1" applyFont="1" applyFill="1" applyBorder="1" applyAlignment="1">
      <alignment vertical="center"/>
    </xf>
    <xf numFmtId="2" fontId="3" fillId="8" borderId="34" xfId="0" applyNumberFormat="1" applyFont="1" applyFill="1" applyBorder="1" applyAlignment="1">
      <alignment vertical="center"/>
    </xf>
    <xf numFmtId="2" fontId="3" fillId="8" borderId="26" xfId="0" applyNumberFormat="1" applyFont="1" applyFill="1" applyBorder="1" applyAlignment="1">
      <alignment vertical="center"/>
    </xf>
    <xf numFmtId="2" fontId="3" fillId="8" borderId="36" xfId="0" applyNumberFormat="1" applyFont="1" applyFill="1" applyBorder="1" applyAlignment="1">
      <alignment vertical="center"/>
    </xf>
    <xf numFmtId="2" fontId="3" fillId="6" borderId="42" xfId="0" applyNumberFormat="1" applyFont="1" applyFill="1" applyBorder="1" applyAlignment="1">
      <alignment vertical="center"/>
    </xf>
    <xf numFmtId="2" fontId="3" fillId="6" borderId="43" xfId="0" applyNumberFormat="1" applyFont="1" applyFill="1" applyBorder="1" applyAlignment="1">
      <alignment vertical="center"/>
    </xf>
    <xf numFmtId="2" fontId="3" fillId="6" borderId="44" xfId="0" applyNumberFormat="1" applyFont="1" applyFill="1" applyBorder="1" applyAlignment="1">
      <alignment vertical="center"/>
    </xf>
    <xf numFmtId="2" fontId="3" fillId="6" borderId="45" xfId="0" applyNumberFormat="1" applyFont="1" applyFill="1" applyBorder="1" applyAlignment="1">
      <alignment vertical="center"/>
    </xf>
    <xf numFmtId="2" fontId="3" fillId="6" borderId="46" xfId="0" applyNumberFormat="1" applyFont="1" applyFill="1" applyBorder="1" applyAlignment="1">
      <alignment vertical="center"/>
    </xf>
    <xf numFmtId="2" fontId="3" fillId="6" borderId="47" xfId="0" applyNumberFormat="1" applyFont="1" applyFill="1" applyBorder="1" applyAlignment="1">
      <alignment vertical="center"/>
    </xf>
    <xf numFmtId="2" fontId="3" fillId="6" borderId="48" xfId="0" applyNumberFormat="1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vertical="center"/>
    </xf>
    <xf numFmtId="2" fontId="3" fillId="9" borderId="50" xfId="0" applyNumberFormat="1" applyFont="1" applyFill="1" applyBorder="1" applyAlignment="1">
      <alignment vertical="center"/>
    </xf>
    <xf numFmtId="2" fontId="3" fillId="9" borderId="51" xfId="0" applyNumberFormat="1" applyFont="1" applyFill="1" applyBorder="1" applyAlignment="1">
      <alignment vertical="center"/>
    </xf>
    <xf numFmtId="2" fontId="3" fillId="9" borderId="52" xfId="0" applyNumberFormat="1" applyFont="1" applyFill="1" applyBorder="1" applyAlignment="1">
      <alignment vertical="center"/>
    </xf>
    <xf numFmtId="2" fontId="3" fillId="6" borderId="53" xfId="0" applyNumberFormat="1" applyFont="1" applyFill="1" applyBorder="1" applyAlignment="1">
      <alignment vertical="center"/>
    </xf>
    <xf numFmtId="2" fontId="3" fillId="6" borderId="54" xfId="0" applyNumberFormat="1" applyFont="1" applyFill="1" applyBorder="1" applyAlignment="1">
      <alignment vertical="center"/>
    </xf>
    <xf numFmtId="2" fontId="3" fillId="9" borderId="56" xfId="0" applyNumberFormat="1" applyFont="1" applyFill="1" applyBorder="1"/>
    <xf numFmtId="2" fontId="3" fillId="9" borderId="57" xfId="0" applyNumberFormat="1" applyFont="1" applyFill="1" applyBorder="1"/>
    <xf numFmtId="2" fontId="3" fillId="9" borderId="58" xfId="0" applyNumberFormat="1" applyFont="1" applyFill="1" applyBorder="1"/>
    <xf numFmtId="2" fontId="3" fillId="9" borderId="59" xfId="0" applyNumberFormat="1" applyFont="1" applyFill="1" applyBorder="1"/>
    <xf numFmtId="2" fontId="3" fillId="9" borderId="60" xfId="0" applyNumberFormat="1" applyFont="1" applyFill="1" applyBorder="1"/>
    <xf numFmtId="16" fontId="10" fillId="0" borderId="0" xfId="0" applyNumberFormat="1" applyFont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10" fillId="0" borderId="0" xfId="0" applyFont="1"/>
    <xf numFmtId="2" fontId="6" fillId="0" borderId="5" xfId="0" applyNumberFormat="1" applyFont="1" applyBorder="1"/>
    <xf numFmtId="2" fontId="10" fillId="0" borderId="0" xfId="0" applyNumberFormat="1" applyFont="1"/>
    <xf numFmtId="2" fontId="10" fillId="0" borderId="61" xfId="0" applyNumberFormat="1" applyFont="1" applyBorder="1"/>
    <xf numFmtId="2" fontId="0" fillId="0" borderId="5" xfId="0" applyNumberFormat="1" applyBorder="1"/>
    <xf numFmtId="2" fontId="10" fillId="0" borderId="5" xfId="0" applyNumberFormat="1" applyFont="1" applyBorder="1"/>
    <xf numFmtId="2" fontId="8" fillId="0" borderId="5" xfId="0" applyNumberFormat="1" applyFont="1" applyBorder="1"/>
    <xf numFmtId="2" fontId="12" fillId="0" borderId="3" xfId="0" applyNumberFormat="1" applyFont="1" applyFill="1" applyBorder="1"/>
    <xf numFmtId="2" fontId="3" fillId="0" borderId="65" xfId="0" applyNumberFormat="1" applyFont="1" applyFill="1" applyBorder="1"/>
    <xf numFmtId="0" fontId="15" fillId="12" borderId="63" xfId="4" applyBorder="1"/>
    <xf numFmtId="16" fontId="15" fillId="12" borderId="63" xfId="4" applyNumberFormat="1" applyBorder="1"/>
    <xf numFmtId="0" fontId="16" fillId="13" borderId="62" xfId="5"/>
    <xf numFmtId="2" fontId="16" fillId="13" borderId="62" xfId="5" applyNumberFormat="1"/>
    <xf numFmtId="0" fontId="16" fillId="13" borderId="66" xfId="5" applyBorder="1"/>
    <xf numFmtId="2" fontId="16" fillId="13" borderId="66" xfId="5" applyNumberFormat="1" applyBorder="1"/>
    <xf numFmtId="0" fontId="15" fillId="12" borderId="43" xfId="4" applyBorder="1"/>
    <xf numFmtId="16" fontId="15" fillId="12" borderId="43" xfId="4" applyNumberFormat="1" applyBorder="1"/>
    <xf numFmtId="0" fontId="16" fillId="13" borderId="43" xfId="5" applyBorder="1"/>
    <xf numFmtId="2" fontId="16" fillId="13" borderId="43" xfId="5" applyNumberFormat="1" applyBorder="1"/>
    <xf numFmtId="2" fontId="14" fillId="11" borderId="0" xfId="3" applyNumberFormat="1"/>
    <xf numFmtId="2" fontId="13" fillId="10" borderId="0" xfId="2" applyNumberFormat="1"/>
    <xf numFmtId="1" fontId="17" fillId="0" borderId="3" xfId="2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2" fontId="15" fillId="12" borderId="14" xfId="4" applyNumberFormat="1" applyBorder="1"/>
    <xf numFmtId="2" fontId="15" fillId="12" borderId="62" xfId="4" applyNumberFormat="1" applyBorder="1"/>
    <xf numFmtId="0" fontId="8" fillId="0" borderId="0" xfId="1" applyAlignment="1">
      <alignment horizontal="center"/>
    </xf>
    <xf numFmtId="2" fontId="14" fillId="11" borderId="3" xfId="3" applyNumberFormat="1" applyBorder="1"/>
    <xf numFmtId="2" fontId="18" fillId="0" borderId="14" xfId="2" applyNumberFormat="1" applyFont="1" applyFill="1" applyBorder="1"/>
    <xf numFmtId="1" fontId="16" fillId="13" borderId="62" xfId="5" applyNumberFormat="1" applyAlignment="1">
      <alignment horizontal="center"/>
    </xf>
    <xf numFmtId="2" fontId="2" fillId="5" borderId="32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2" fontId="2" fillId="5" borderId="55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2" fillId="5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2" fontId="9" fillId="4" borderId="2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"/>
  <sheetViews>
    <sheetView workbookViewId="0">
      <pane ySplit="3" topLeftCell="A7" activePane="bottomLeft" state="frozen"/>
      <selection pane="bottomLeft" activeCell="K10" sqref="K10"/>
    </sheetView>
  </sheetViews>
  <sheetFormatPr defaultRowHeight="15"/>
  <cols>
    <col min="1" max="1" width="11.85546875" style="16" customWidth="1"/>
    <col min="2" max="2" width="29.7109375" style="2" customWidth="1"/>
    <col min="3" max="3" width="6.140625" style="50" customWidth="1"/>
    <col min="4" max="4" width="6.140625" style="1" customWidth="1"/>
    <col min="5" max="6" width="12.42578125" style="2" customWidth="1"/>
    <col min="7" max="10" width="8.7109375" style="2" customWidth="1"/>
    <col min="11" max="11" width="12.42578125" style="2" customWidth="1"/>
    <col min="12" max="12" width="12.85546875" style="2" customWidth="1"/>
    <col min="13" max="18" width="8.7109375" style="2" customWidth="1"/>
  </cols>
  <sheetData>
    <row r="1" spans="1:26" ht="16.5" customHeight="1" thickBot="1"/>
    <row r="2" spans="1:26" ht="15.6" customHeight="1" thickTop="1" thickBot="1">
      <c r="A2" s="40"/>
      <c r="B2" s="41"/>
      <c r="C2" s="69"/>
      <c r="D2" s="42"/>
      <c r="E2" s="146" t="s">
        <v>7</v>
      </c>
      <c r="F2" s="147"/>
      <c r="G2" s="142" t="s">
        <v>19</v>
      </c>
      <c r="H2" s="138" t="s">
        <v>17</v>
      </c>
      <c r="I2" s="138" t="s">
        <v>18</v>
      </c>
      <c r="J2" s="144" t="s">
        <v>20</v>
      </c>
      <c r="K2" s="146" t="s">
        <v>8</v>
      </c>
      <c r="L2" s="147"/>
      <c r="M2" s="138" t="s">
        <v>21</v>
      </c>
      <c r="N2" s="138" t="s">
        <v>22</v>
      </c>
      <c r="O2" s="138" t="s">
        <v>24</v>
      </c>
      <c r="P2" s="138" t="s">
        <v>23</v>
      </c>
      <c r="Q2" s="138" t="s">
        <v>53</v>
      </c>
      <c r="R2" s="140" t="s">
        <v>20</v>
      </c>
    </row>
    <row r="3" spans="1:26" ht="36.75" thickBot="1">
      <c r="A3" s="24" t="s">
        <v>4</v>
      </c>
      <c r="B3" s="49" t="s">
        <v>0</v>
      </c>
      <c r="C3" s="62" t="s">
        <v>16</v>
      </c>
      <c r="D3" s="59" t="s">
        <v>1</v>
      </c>
      <c r="E3" s="25" t="s">
        <v>5</v>
      </c>
      <c r="F3" s="26" t="s">
        <v>6</v>
      </c>
      <c r="G3" s="143"/>
      <c r="H3" s="139"/>
      <c r="I3" s="139"/>
      <c r="J3" s="145"/>
      <c r="K3" s="25" t="s">
        <v>5</v>
      </c>
      <c r="L3" s="26" t="s">
        <v>6</v>
      </c>
      <c r="M3" s="139"/>
      <c r="N3" s="139"/>
      <c r="O3" s="139"/>
      <c r="P3" s="139"/>
      <c r="Q3" s="139"/>
      <c r="R3" s="141"/>
      <c r="S3" s="124"/>
      <c r="T3" s="124" t="s">
        <v>98</v>
      </c>
      <c r="U3" s="124" t="s">
        <v>99</v>
      </c>
      <c r="V3" s="124" t="s">
        <v>100</v>
      </c>
      <c r="X3" s="120" t="s">
        <v>102</v>
      </c>
    </row>
    <row r="4" spans="1:26" ht="13.5" customHeight="1">
      <c r="A4" s="15">
        <v>42826</v>
      </c>
      <c r="B4" s="3" t="s">
        <v>2</v>
      </c>
      <c r="C4" s="63"/>
      <c r="D4" s="51"/>
      <c r="E4" s="27">
        <v>100</v>
      </c>
      <c r="F4" s="28">
        <v>7133.31</v>
      </c>
      <c r="G4" s="101"/>
      <c r="H4" s="105"/>
      <c r="I4" s="105"/>
      <c r="J4" s="102"/>
      <c r="K4" s="103"/>
      <c r="L4" s="104"/>
      <c r="M4" s="102"/>
      <c r="N4" s="105"/>
      <c r="O4" s="105"/>
      <c r="P4" s="105"/>
      <c r="Q4" s="105"/>
      <c r="R4" s="102"/>
      <c r="S4" s="125">
        <v>43174</v>
      </c>
      <c r="T4" s="124">
        <v>100</v>
      </c>
      <c r="U4" s="124">
        <v>7133.31</v>
      </c>
      <c r="V4" s="124">
        <f>SUM(T4:U4)</f>
        <v>7233.31</v>
      </c>
      <c r="X4" s="121">
        <f>F4+E4</f>
        <v>7233.31</v>
      </c>
      <c r="Z4" s="129">
        <f>X4-V4</f>
        <v>0</v>
      </c>
    </row>
    <row r="5" spans="1:26">
      <c r="A5" s="17">
        <v>42835</v>
      </c>
      <c r="B5" s="4" t="s">
        <v>54</v>
      </c>
      <c r="C5" s="64">
        <v>1</v>
      </c>
      <c r="D5" s="60">
        <v>594</v>
      </c>
      <c r="E5" s="29"/>
      <c r="F5" s="30"/>
      <c r="G5" s="75"/>
      <c r="H5" s="78"/>
      <c r="I5" s="78"/>
      <c r="J5" s="4"/>
      <c r="K5" s="29">
        <v>43.2</v>
      </c>
      <c r="L5" s="30"/>
      <c r="M5" s="78"/>
      <c r="N5" s="78">
        <v>36</v>
      </c>
      <c r="O5" s="78"/>
      <c r="P5" s="78"/>
      <c r="Q5" s="78"/>
      <c r="R5" s="30">
        <v>7.2</v>
      </c>
    </row>
    <row r="6" spans="1:26">
      <c r="A6" s="17">
        <v>42835</v>
      </c>
      <c r="B6" s="4" t="s">
        <v>57</v>
      </c>
      <c r="C6" s="64"/>
      <c r="D6" s="60"/>
      <c r="E6" s="29">
        <v>43.2</v>
      </c>
      <c r="F6" s="30"/>
      <c r="G6" s="75"/>
      <c r="H6" s="78"/>
      <c r="I6" s="78"/>
      <c r="J6" s="4"/>
      <c r="K6" s="29"/>
      <c r="L6" s="30">
        <v>43.2</v>
      </c>
      <c r="M6" s="78"/>
      <c r="N6" s="78"/>
      <c r="O6" s="78"/>
      <c r="P6" s="78"/>
      <c r="Q6" s="78"/>
      <c r="R6" s="30"/>
    </row>
    <row r="7" spans="1:26">
      <c r="A7" s="17">
        <v>42835</v>
      </c>
      <c r="B7" s="4" t="s">
        <v>55</v>
      </c>
      <c r="C7" s="64"/>
      <c r="D7" s="60"/>
      <c r="E7" s="29">
        <v>0.31</v>
      </c>
      <c r="F7" s="30"/>
      <c r="G7" s="75">
        <v>0.31</v>
      </c>
      <c r="H7" s="78"/>
      <c r="I7" s="78"/>
      <c r="J7" s="4"/>
      <c r="K7" s="29"/>
      <c r="L7" s="43"/>
      <c r="M7" s="78"/>
      <c r="N7" s="78"/>
      <c r="O7" s="78"/>
      <c r="P7" s="78"/>
      <c r="Q7" s="78"/>
      <c r="R7" s="30"/>
    </row>
    <row r="8" spans="1:26">
      <c r="A8" s="17">
        <v>42837</v>
      </c>
      <c r="B8" s="4" t="s">
        <v>56</v>
      </c>
      <c r="C8" s="64">
        <v>2</v>
      </c>
      <c r="D8" s="60">
        <v>595</v>
      </c>
      <c r="E8" s="29"/>
      <c r="F8" s="30"/>
      <c r="G8" s="75"/>
      <c r="H8" s="78"/>
      <c r="I8" s="78"/>
      <c r="J8" s="4"/>
      <c r="K8" s="29">
        <v>84.45</v>
      </c>
      <c r="L8" s="30"/>
      <c r="M8" s="78">
        <v>84.45</v>
      </c>
      <c r="N8" s="78"/>
      <c r="O8" s="78"/>
      <c r="P8" s="78"/>
      <c r="Q8" s="78"/>
      <c r="R8" s="30"/>
    </row>
    <row r="9" spans="1:26">
      <c r="A9" s="17">
        <v>42837</v>
      </c>
      <c r="B9" s="4" t="s">
        <v>57</v>
      </c>
      <c r="C9" s="64"/>
      <c r="D9" s="60"/>
      <c r="E9" s="29">
        <v>84.45</v>
      </c>
      <c r="F9" s="30"/>
      <c r="G9" s="75"/>
      <c r="H9" s="78"/>
      <c r="I9" s="78"/>
      <c r="J9" s="4"/>
      <c r="K9" s="29"/>
      <c r="L9" s="30">
        <v>84.45</v>
      </c>
      <c r="M9" s="78"/>
      <c r="N9" s="78"/>
      <c r="O9" s="78"/>
      <c r="P9" s="78"/>
      <c r="Q9" s="78"/>
      <c r="R9" s="30"/>
    </row>
    <row r="10" spans="1:26">
      <c r="A10" s="17">
        <v>42845</v>
      </c>
      <c r="B10" s="4" t="s">
        <v>58</v>
      </c>
      <c r="C10" s="64">
        <v>3</v>
      </c>
      <c r="D10" s="60">
        <v>593</v>
      </c>
      <c r="E10" s="29"/>
      <c r="F10" s="30"/>
      <c r="G10" s="75"/>
      <c r="H10" s="78"/>
      <c r="I10" s="78"/>
      <c r="J10" s="4"/>
      <c r="K10" s="29">
        <v>92.4</v>
      </c>
      <c r="L10" s="30"/>
      <c r="M10" s="78"/>
      <c r="N10" s="78">
        <v>77</v>
      </c>
      <c r="O10" s="78"/>
      <c r="P10" s="78"/>
      <c r="Q10" s="78"/>
      <c r="R10" s="30">
        <v>15.4</v>
      </c>
    </row>
    <row r="11" spans="1:26">
      <c r="A11" s="17">
        <v>42845</v>
      </c>
      <c r="B11" s="4" t="s">
        <v>57</v>
      </c>
      <c r="C11" s="64"/>
      <c r="D11" s="60"/>
      <c r="E11" s="29">
        <v>92.4</v>
      </c>
      <c r="F11" s="30"/>
      <c r="G11" s="75"/>
      <c r="H11" s="78"/>
      <c r="I11" s="78"/>
      <c r="J11" s="4"/>
      <c r="K11" s="29"/>
      <c r="L11" s="30">
        <v>92.4</v>
      </c>
      <c r="M11" s="78"/>
      <c r="N11" s="78"/>
      <c r="O11" s="78"/>
      <c r="P11" s="78"/>
      <c r="Q11" s="78"/>
      <c r="R11" s="30"/>
    </row>
    <row r="12" spans="1:26">
      <c r="A12" s="17">
        <v>42850</v>
      </c>
      <c r="B12" s="4" t="s">
        <v>59</v>
      </c>
      <c r="C12" s="64"/>
      <c r="D12" s="60"/>
      <c r="E12" s="29">
        <v>6795</v>
      </c>
      <c r="F12" s="30"/>
      <c r="G12" s="75"/>
      <c r="H12" s="78">
        <v>6795</v>
      </c>
      <c r="I12" s="78"/>
      <c r="J12" s="4"/>
      <c r="K12" s="29"/>
      <c r="L12" s="30"/>
      <c r="M12" s="78"/>
      <c r="N12" s="78"/>
      <c r="O12" s="78"/>
      <c r="P12" s="78"/>
      <c r="Q12" s="78"/>
      <c r="R12" s="30"/>
    </row>
    <row r="13" spans="1:26">
      <c r="A13" s="17">
        <v>42850</v>
      </c>
      <c r="B13" s="4" t="s">
        <v>57</v>
      </c>
      <c r="C13" s="64"/>
      <c r="D13" s="60"/>
      <c r="E13" s="29"/>
      <c r="F13" s="30">
        <v>6795</v>
      </c>
      <c r="G13" s="75"/>
      <c r="H13" s="78"/>
      <c r="I13" s="78"/>
      <c r="J13" s="4"/>
      <c r="K13" s="29">
        <v>6795</v>
      </c>
      <c r="L13" s="30"/>
      <c r="M13" s="78"/>
      <c r="N13" s="78"/>
      <c r="O13" s="78"/>
      <c r="P13" s="78"/>
      <c r="Q13" s="78"/>
      <c r="R13" s="30"/>
    </row>
    <row r="14" spans="1:26">
      <c r="A14" s="17">
        <v>42857</v>
      </c>
      <c r="B14" s="4" t="s">
        <v>65</v>
      </c>
      <c r="C14" s="64"/>
      <c r="D14" s="60"/>
      <c r="E14" s="29">
        <v>713.67</v>
      </c>
      <c r="F14" s="30"/>
      <c r="G14" s="75"/>
      <c r="H14" s="78"/>
      <c r="I14" s="78">
        <v>713.67</v>
      </c>
      <c r="J14" s="4"/>
      <c r="K14" s="29"/>
      <c r="L14" s="30"/>
      <c r="M14" s="78"/>
      <c r="N14" s="78"/>
      <c r="O14" s="78"/>
      <c r="P14" s="78"/>
      <c r="Q14" s="78"/>
      <c r="R14" s="30"/>
    </row>
    <row r="15" spans="1:26">
      <c r="A15" s="17">
        <v>42863</v>
      </c>
      <c r="B15" s="4" t="s">
        <v>57</v>
      </c>
      <c r="C15" s="64"/>
      <c r="D15" s="60"/>
      <c r="E15" s="29"/>
      <c r="F15" s="30">
        <v>713.67</v>
      </c>
      <c r="G15" s="75"/>
      <c r="H15" s="78"/>
      <c r="I15" s="78"/>
      <c r="J15" s="4"/>
      <c r="K15" s="29">
        <v>713.67</v>
      </c>
      <c r="L15" s="30"/>
      <c r="M15" s="78"/>
      <c r="N15" s="78"/>
      <c r="O15" s="78"/>
      <c r="P15" s="78"/>
      <c r="Q15" s="78"/>
      <c r="R15" s="30"/>
    </row>
    <row r="16" spans="1:26">
      <c r="A16" s="17">
        <v>42864</v>
      </c>
      <c r="B16" s="4" t="s">
        <v>55</v>
      </c>
      <c r="C16" s="64"/>
      <c r="D16" s="60"/>
      <c r="E16" s="29">
        <v>0.42</v>
      </c>
      <c r="F16" s="30"/>
      <c r="G16" s="75">
        <v>0.42</v>
      </c>
      <c r="H16" s="78"/>
      <c r="I16" s="78"/>
      <c r="J16" s="4"/>
      <c r="K16" s="29">
        <v>0.42</v>
      </c>
      <c r="L16" s="30"/>
      <c r="M16" s="78"/>
      <c r="N16" s="78"/>
      <c r="O16" s="78"/>
      <c r="P16" s="78"/>
      <c r="Q16" s="78"/>
      <c r="R16" s="30"/>
      <c r="S16" s="16"/>
    </row>
    <row r="17" spans="1:19">
      <c r="A17" s="17">
        <v>42885</v>
      </c>
      <c r="B17" s="4" t="s">
        <v>56</v>
      </c>
      <c r="C17" s="64"/>
      <c r="D17" s="60">
        <v>599</v>
      </c>
      <c r="E17" s="29"/>
      <c r="F17" s="30"/>
      <c r="G17" s="75"/>
      <c r="H17" s="78"/>
      <c r="I17" s="78"/>
      <c r="J17" s="4"/>
      <c r="K17" s="29">
        <v>61.95</v>
      </c>
      <c r="L17" s="30"/>
      <c r="M17" s="78">
        <v>61.95</v>
      </c>
      <c r="N17" s="78"/>
      <c r="O17" s="78"/>
      <c r="P17" s="78"/>
      <c r="Q17" s="78"/>
      <c r="R17" s="30"/>
    </row>
    <row r="18" spans="1:19">
      <c r="A18" s="17">
        <v>42885</v>
      </c>
      <c r="B18" s="4" t="s">
        <v>56</v>
      </c>
      <c r="C18" s="64"/>
      <c r="D18" s="60">
        <v>600</v>
      </c>
      <c r="E18" s="29"/>
      <c r="F18" s="30"/>
      <c r="G18" s="75"/>
      <c r="H18" s="78"/>
      <c r="I18" s="78"/>
      <c r="J18" s="4"/>
      <c r="K18" s="29">
        <v>69.45</v>
      </c>
      <c r="L18" s="30"/>
      <c r="M18" s="78">
        <v>69.45</v>
      </c>
      <c r="N18" s="78"/>
      <c r="O18" s="78"/>
      <c r="P18" s="78"/>
      <c r="Q18" s="78"/>
      <c r="R18" s="30"/>
    </row>
    <row r="19" spans="1:19">
      <c r="A19" s="17">
        <v>42885</v>
      </c>
      <c r="B19" s="4" t="s">
        <v>56</v>
      </c>
      <c r="C19" s="64"/>
      <c r="D19" s="60">
        <v>597</v>
      </c>
      <c r="E19" s="29"/>
      <c r="F19" s="30"/>
      <c r="G19" s="75"/>
      <c r="H19" s="78"/>
      <c r="I19" s="78"/>
      <c r="J19" s="4"/>
      <c r="K19" s="29">
        <v>76.95</v>
      </c>
      <c r="L19" s="30"/>
      <c r="M19" s="78">
        <v>76.95</v>
      </c>
      <c r="N19" s="78"/>
      <c r="O19" s="78"/>
      <c r="P19" s="78"/>
      <c r="Q19" s="78"/>
      <c r="R19" s="30"/>
      <c r="S19">
        <v>1</v>
      </c>
    </row>
    <row r="20" spans="1:19">
      <c r="A20" s="17" t="s">
        <v>66</v>
      </c>
      <c r="B20" s="4" t="s">
        <v>57</v>
      </c>
      <c r="C20" s="64"/>
      <c r="D20" s="60"/>
      <c r="E20" s="29">
        <v>110</v>
      </c>
      <c r="F20" s="30"/>
      <c r="G20" s="75"/>
      <c r="H20" s="78"/>
      <c r="I20" s="78"/>
      <c r="J20" s="4"/>
      <c r="K20" s="29"/>
      <c r="L20" s="30">
        <v>110</v>
      </c>
      <c r="M20" s="78"/>
      <c r="N20" s="78"/>
      <c r="O20" s="78"/>
      <c r="P20" s="78"/>
      <c r="Q20" s="78"/>
      <c r="R20" s="30"/>
    </row>
    <row r="21" spans="1:19">
      <c r="A21" s="17" t="s">
        <v>66</v>
      </c>
      <c r="B21" s="4" t="s">
        <v>57</v>
      </c>
      <c r="C21" s="64"/>
      <c r="D21" s="60"/>
      <c r="E21" s="29">
        <v>97.35</v>
      </c>
      <c r="F21" s="30"/>
      <c r="G21" s="75"/>
      <c r="H21" s="78"/>
      <c r="I21" s="78"/>
      <c r="J21" s="4"/>
      <c r="K21" s="29"/>
      <c r="L21" s="30">
        <v>97.35</v>
      </c>
      <c r="M21" s="78"/>
      <c r="N21" s="78"/>
      <c r="O21" s="78"/>
      <c r="P21" s="78"/>
      <c r="Q21" s="78"/>
      <c r="R21" s="30"/>
    </row>
    <row r="22" spans="1:19">
      <c r="A22" s="17" t="s">
        <v>66</v>
      </c>
      <c r="B22" s="4" t="s">
        <v>67</v>
      </c>
      <c r="C22" s="64"/>
      <c r="D22" s="60">
        <v>596</v>
      </c>
      <c r="E22" s="29"/>
      <c r="F22" s="30"/>
      <c r="G22" s="75"/>
      <c r="H22" s="78"/>
      <c r="I22" s="78"/>
      <c r="J22" s="4"/>
      <c r="K22" s="29">
        <v>83</v>
      </c>
      <c r="L22" s="30"/>
      <c r="M22" s="78"/>
      <c r="N22" s="78"/>
      <c r="O22" s="78"/>
      <c r="P22" s="78"/>
      <c r="Q22" s="78"/>
      <c r="R22" s="30"/>
    </row>
    <row r="23" spans="1:19">
      <c r="A23" s="17">
        <v>42886</v>
      </c>
      <c r="B23" s="4" t="s">
        <v>57</v>
      </c>
      <c r="C23" s="64"/>
      <c r="D23" s="60"/>
      <c r="E23" s="29">
        <v>83</v>
      </c>
      <c r="F23" s="30"/>
      <c r="G23" s="75"/>
      <c r="H23" s="78"/>
      <c r="I23" s="78"/>
      <c r="J23" s="4"/>
      <c r="K23" s="29"/>
      <c r="L23" s="30">
        <v>83</v>
      </c>
      <c r="M23" s="78"/>
      <c r="N23" s="78"/>
      <c r="O23" s="78"/>
      <c r="P23" s="78"/>
      <c r="Q23" s="78"/>
      <c r="R23" s="30"/>
    </row>
    <row r="24" spans="1:19">
      <c r="A24" s="17">
        <v>43253</v>
      </c>
      <c r="B24" s="4" t="s">
        <v>68</v>
      </c>
      <c r="C24" s="64"/>
      <c r="D24" s="52">
        <v>598</v>
      </c>
      <c r="E24" s="29"/>
      <c r="F24" s="30"/>
      <c r="G24" s="75"/>
      <c r="H24" s="78"/>
      <c r="I24" s="78"/>
      <c r="J24" s="4"/>
      <c r="K24" s="29">
        <v>120</v>
      </c>
      <c r="L24" s="30"/>
      <c r="M24" s="78"/>
      <c r="N24" s="78"/>
      <c r="O24" s="78"/>
      <c r="P24" s="78"/>
      <c r="Q24" s="78"/>
      <c r="R24" s="30"/>
    </row>
    <row r="25" spans="1:19">
      <c r="A25" s="17">
        <v>43253</v>
      </c>
      <c r="B25" s="4" t="s">
        <v>69</v>
      </c>
      <c r="C25" s="64"/>
      <c r="D25" s="52"/>
      <c r="E25" s="29">
        <v>120</v>
      </c>
      <c r="F25" s="30"/>
      <c r="G25" s="75"/>
      <c r="H25" s="78"/>
      <c r="I25" s="78"/>
      <c r="J25" s="4"/>
      <c r="K25" s="29"/>
      <c r="L25" s="30">
        <v>120</v>
      </c>
      <c r="M25" s="78"/>
      <c r="N25" s="78"/>
      <c r="O25" s="78"/>
      <c r="P25" s="78"/>
      <c r="Q25" s="78"/>
      <c r="R25" s="30"/>
    </row>
    <row r="26" spans="1:19">
      <c r="A26" s="17">
        <v>43260</v>
      </c>
      <c r="B26" s="4" t="s">
        <v>55</v>
      </c>
      <c r="C26" s="64"/>
      <c r="D26" s="52"/>
      <c r="E26" s="29">
        <v>0.61</v>
      </c>
      <c r="F26" s="30"/>
      <c r="G26" s="75">
        <v>0.61</v>
      </c>
      <c r="H26" s="78"/>
      <c r="I26" s="78"/>
      <c r="J26" s="4"/>
      <c r="K26" s="29"/>
      <c r="L26" s="30"/>
      <c r="M26" s="78"/>
      <c r="N26" s="78"/>
      <c r="O26" s="78"/>
      <c r="P26" s="78"/>
      <c r="Q26" s="78"/>
      <c r="R26" s="30"/>
    </row>
    <row r="27" spans="1:19">
      <c r="A27" s="17">
        <v>43263</v>
      </c>
      <c r="B27" s="4" t="s">
        <v>70</v>
      </c>
      <c r="C27" s="64"/>
      <c r="D27" s="52"/>
      <c r="E27" s="29"/>
      <c r="F27" s="30"/>
      <c r="G27" s="75"/>
      <c r="H27" s="78"/>
      <c r="I27" s="78"/>
      <c r="J27" s="4"/>
      <c r="K27" s="29">
        <v>7.5</v>
      </c>
      <c r="L27" s="30"/>
      <c r="M27" s="78"/>
      <c r="N27" s="78"/>
      <c r="O27" s="78"/>
      <c r="P27" s="78"/>
      <c r="Q27" s="78"/>
      <c r="R27" s="30"/>
    </row>
    <row r="28" spans="1:19">
      <c r="A28" s="17">
        <v>43263</v>
      </c>
      <c r="B28" s="4" t="s">
        <v>71</v>
      </c>
      <c r="C28" s="64"/>
      <c r="D28" s="52"/>
      <c r="E28" s="29">
        <v>7.5</v>
      </c>
      <c r="F28" s="30"/>
      <c r="G28" s="75"/>
      <c r="H28" s="78"/>
      <c r="I28" s="78"/>
      <c r="J28" s="4"/>
      <c r="K28" s="29"/>
      <c r="L28" s="30"/>
      <c r="M28" s="78"/>
      <c r="N28" s="78"/>
      <c r="O28" s="78"/>
      <c r="P28" s="78"/>
      <c r="Q28" s="78"/>
      <c r="R28" s="30"/>
    </row>
    <row r="29" spans="1:19">
      <c r="A29" s="17"/>
      <c r="B29" s="4"/>
      <c r="C29" s="64"/>
      <c r="D29" s="52"/>
      <c r="E29" s="29"/>
      <c r="F29" s="30"/>
      <c r="G29" s="75"/>
      <c r="H29" s="78"/>
      <c r="I29" s="78"/>
      <c r="J29" s="4"/>
      <c r="K29" s="29"/>
      <c r="L29" s="30"/>
      <c r="M29" s="78"/>
      <c r="N29" s="78"/>
      <c r="O29" s="78"/>
      <c r="P29" s="78"/>
      <c r="Q29" s="78"/>
      <c r="R29" s="30"/>
    </row>
    <row r="30" spans="1:19">
      <c r="A30" s="17"/>
      <c r="B30" s="4"/>
      <c r="C30" s="64"/>
      <c r="D30" s="52"/>
      <c r="E30" s="29"/>
      <c r="F30" s="30"/>
      <c r="G30" s="75"/>
      <c r="H30" s="78"/>
      <c r="I30" s="78"/>
      <c r="J30" s="4"/>
      <c r="K30" s="29"/>
      <c r="L30" s="30"/>
      <c r="M30" s="78"/>
      <c r="N30" s="78"/>
      <c r="O30" s="78"/>
      <c r="P30" s="78"/>
      <c r="Q30" s="78"/>
      <c r="R30" s="30"/>
    </row>
    <row r="31" spans="1:19">
      <c r="A31" s="17"/>
      <c r="B31" s="4"/>
      <c r="C31" s="64"/>
      <c r="D31" s="52"/>
      <c r="E31" s="29"/>
      <c r="F31" s="30"/>
      <c r="G31" s="75"/>
      <c r="H31" s="78"/>
      <c r="I31" s="78"/>
      <c r="J31" s="4"/>
      <c r="K31" s="29"/>
      <c r="L31" s="30"/>
      <c r="M31" s="78"/>
      <c r="N31" s="78"/>
      <c r="O31" s="78"/>
      <c r="P31" s="78"/>
      <c r="Q31" s="78"/>
      <c r="R31" s="30"/>
    </row>
    <row r="32" spans="1:19">
      <c r="A32" s="17"/>
      <c r="B32" s="4"/>
      <c r="C32" s="64"/>
      <c r="D32" s="52"/>
      <c r="E32" s="29"/>
      <c r="F32" s="30"/>
      <c r="G32" s="75"/>
      <c r="H32" s="78"/>
      <c r="I32" s="78"/>
      <c r="J32" s="4"/>
      <c r="K32" s="29"/>
      <c r="L32" s="30"/>
      <c r="M32" s="78"/>
      <c r="N32" s="78"/>
      <c r="O32" s="78"/>
      <c r="P32" s="78"/>
      <c r="Q32" s="78"/>
      <c r="R32" s="30"/>
    </row>
    <row r="33" spans="1:18">
      <c r="A33" s="17"/>
      <c r="B33" s="4"/>
      <c r="C33" s="64"/>
      <c r="D33" s="52"/>
      <c r="E33" s="29"/>
      <c r="F33" s="30"/>
      <c r="G33" s="75"/>
      <c r="H33" s="78"/>
      <c r="I33" s="78"/>
      <c r="J33" s="4"/>
      <c r="K33" s="29"/>
      <c r="L33" s="30"/>
      <c r="M33" s="78"/>
      <c r="N33" s="78"/>
      <c r="O33" s="78"/>
      <c r="P33" s="78"/>
      <c r="Q33" s="78"/>
      <c r="R33" s="30"/>
    </row>
    <row r="34" spans="1:18">
      <c r="A34" s="17"/>
      <c r="B34" s="4"/>
      <c r="C34" s="64"/>
      <c r="D34" s="52"/>
      <c r="E34" s="29"/>
      <c r="F34" s="30"/>
      <c r="G34" s="75"/>
      <c r="H34" s="78"/>
      <c r="I34" s="78"/>
      <c r="J34" s="4"/>
      <c r="K34" s="29"/>
      <c r="L34" s="30"/>
      <c r="M34" s="78"/>
      <c r="N34" s="78"/>
      <c r="O34" s="78"/>
      <c r="P34" s="78"/>
      <c r="Q34" s="78"/>
      <c r="R34" s="30"/>
    </row>
    <row r="35" spans="1:18">
      <c r="A35" s="18"/>
      <c r="B35" s="4"/>
      <c r="C35" s="64"/>
      <c r="D35" s="52"/>
      <c r="E35" s="29"/>
      <c r="F35" s="30"/>
      <c r="G35" s="75"/>
      <c r="H35" s="78"/>
      <c r="I35" s="78"/>
      <c r="J35" s="4"/>
      <c r="K35" s="29"/>
      <c r="L35" s="30"/>
      <c r="M35" s="78"/>
      <c r="N35" s="78"/>
      <c r="O35" s="78"/>
      <c r="P35" s="78"/>
      <c r="Q35" s="78"/>
      <c r="R35" s="30"/>
    </row>
    <row r="36" spans="1:18">
      <c r="A36" s="18"/>
      <c r="B36" s="4"/>
      <c r="C36" s="64"/>
      <c r="D36" s="52"/>
      <c r="E36" s="29"/>
      <c r="F36" s="30"/>
      <c r="G36" s="75"/>
      <c r="H36" s="78"/>
      <c r="I36" s="78"/>
      <c r="J36" s="4"/>
      <c r="K36" s="29"/>
      <c r="L36" s="30"/>
      <c r="M36" s="78"/>
      <c r="N36" s="78"/>
      <c r="O36" s="78"/>
      <c r="P36" s="78"/>
      <c r="Q36" s="78"/>
      <c r="R36" s="30"/>
    </row>
    <row r="37" spans="1:18">
      <c r="A37" s="19"/>
      <c r="B37" s="5"/>
      <c r="C37" s="65"/>
      <c r="D37" s="53"/>
      <c r="E37" s="39"/>
      <c r="F37" s="32"/>
      <c r="G37" s="75"/>
      <c r="H37" s="78"/>
      <c r="I37" s="78"/>
      <c r="J37" s="4"/>
      <c r="K37" s="31"/>
      <c r="L37" s="32"/>
      <c r="M37" s="78"/>
      <c r="N37" s="78"/>
      <c r="O37" s="78"/>
      <c r="P37" s="78"/>
      <c r="Q37" s="78"/>
      <c r="R37" s="30"/>
    </row>
    <row r="38" spans="1:18">
      <c r="A38" s="20">
        <v>42916</v>
      </c>
      <c r="B38" s="6" t="s">
        <v>11</v>
      </c>
      <c r="C38" s="66"/>
      <c r="D38" s="54"/>
      <c r="E38" s="33">
        <f>SUM(E4:E37)</f>
        <v>8247.91</v>
      </c>
      <c r="F38" s="34">
        <f>SUM(F4:F37)</f>
        <v>14641.980000000001</v>
      </c>
      <c r="G38" s="88">
        <f>SUM(G4:G37)</f>
        <v>1.3399999999999999</v>
      </c>
      <c r="H38" s="89">
        <f t="shared" ref="H38:R38" si="0">SUM(H4:H37)</f>
        <v>6795</v>
      </c>
      <c r="I38" s="89">
        <f t="shared" si="0"/>
        <v>713.67</v>
      </c>
      <c r="J38" s="90">
        <f t="shared" si="0"/>
        <v>0</v>
      </c>
      <c r="K38" s="33">
        <f t="shared" si="0"/>
        <v>8147.99</v>
      </c>
      <c r="L38" s="34">
        <f t="shared" si="0"/>
        <v>630.4</v>
      </c>
      <c r="M38" s="94">
        <f t="shared" si="0"/>
        <v>292.8</v>
      </c>
      <c r="N38" s="94">
        <f t="shared" si="0"/>
        <v>113</v>
      </c>
      <c r="O38" s="94">
        <f t="shared" si="0"/>
        <v>0</v>
      </c>
      <c r="P38" s="94">
        <f t="shared" si="0"/>
        <v>0</v>
      </c>
      <c r="Q38" s="94">
        <f t="shared" si="0"/>
        <v>0</v>
      </c>
      <c r="R38" s="100">
        <f t="shared" si="0"/>
        <v>22.6</v>
      </c>
    </row>
    <row r="39" spans="1:18" ht="15.75" thickBot="1">
      <c r="A39" s="21">
        <v>42916</v>
      </c>
      <c r="B39" s="7" t="s">
        <v>12</v>
      </c>
      <c r="C39" s="67"/>
      <c r="D39" s="55"/>
      <c r="E39" s="35">
        <f>K38</f>
        <v>8147.99</v>
      </c>
      <c r="F39" s="36">
        <f>L38</f>
        <v>630.4</v>
      </c>
      <c r="G39" s="85"/>
      <c r="H39" s="86"/>
      <c r="I39" s="86"/>
      <c r="J39" s="87"/>
      <c r="K39" s="47"/>
      <c r="L39" s="48"/>
      <c r="M39" s="96"/>
      <c r="N39" s="97"/>
      <c r="O39" s="97"/>
      <c r="P39" s="97"/>
      <c r="Q39" s="97"/>
      <c r="R39" s="98"/>
    </row>
    <row r="40" spans="1:18" ht="15.75" thickBot="1">
      <c r="A40" s="22">
        <v>42916</v>
      </c>
      <c r="B40" s="8" t="s">
        <v>13</v>
      </c>
      <c r="C40" s="68"/>
      <c r="D40" s="56" t="s">
        <v>3</v>
      </c>
      <c r="E40" s="37">
        <f>E38-E39</f>
        <v>99.920000000000073</v>
      </c>
      <c r="F40" s="38">
        <f>F38-F39</f>
        <v>14011.580000000002</v>
      </c>
      <c r="G40" s="83">
        <f>G38</f>
        <v>1.3399999999999999</v>
      </c>
      <c r="H40" s="80">
        <f t="shared" ref="H40:R40" si="1">H38</f>
        <v>6795</v>
      </c>
      <c r="I40" s="80">
        <f t="shared" si="1"/>
        <v>713.67</v>
      </c>
      <c r="J40" s="8">
        <f t="shared" si="1"/>
        <v>0</v>
      </c>
      <c r="K40" s="83">
        <f t="shared" si="1"/>
        <v>8147.99</v>
      </c>
      <c r="L40" s="83">
        <f t="shared" si="1"/>
        <v>630.4</v>
      </c>
      <c r="M40" s="83">
        <f t="shared" si="1"/>
        <v>292.8</v>
      </c>
      <c r="N40" s="80">
        <f t="shared" si="1"/>
        <v>113</v>
      </c>
      <c r="O40" s="80">
        <f t="shared" si="1"/>
        <v>0</v>
      </c>
      <c r="P40" s="80">
        <f t="shared" si="1"/>
        <v>0</v>
      </c>
      <c r="Q40" s="80">
        <f t="shared" si="1"/>
        <v>0</v>
      </c>
      <c r="R40" s="38">
        <f t="shared" si="1"/>
        <v>22.6</v>
      </c>
    </row>
    <row r="41" spans="1:18" ht="15.75" thickTop="1">
      <c r="A41" s="23"/>
      <c r="B41" s="10"/>
      <c r="C41" s="57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s="109" customFormat="1">
      <c r="A42" s="106"/>
      <c r="C42" s="107"/>
      <c r="D42" s="108"/>
      <c r="E42" s="10" t="s">
        <v>27</v>
      </c>
      <c r="F42" s="11"/>
      <c r="G42" s="13">
        <f>SUM(G40:J40)</f>
        <v>7510.01</v>
      </c>
      <c r="H42" s="13"/>
      <c r="I42" s="13"/>
      <c r="J42" s="13"/>
      <c r="K42" s="10" t="s">
        <v>28</v>
      </c>
      <c r="L42" s="11"/>
      <c r="M42" s="13">
        <f>SUM(M40:R40)</f>
        <v>428.40000000000003</v>
      </c>
      <c r="N42" s="13"/>
      <c r="O42" s="13"/>
      <c r="P42" s="13"/>
      <c r="Q42" s="13"/>
      <c r="R42" s="13"/>
    </row>
    <row r="43" spans="1:18">
      <c r="A43" s="23"/>
      <c r="B43" s="14"/>
      <c r="C43" s="58"/>
      <c r="D43" s="9"/>
      <c r="E43" s="10"/>
      <c r="F43" s="10"/>
      <c r="K43" s="10"/>
      <c r="L43" s="10"/>
    </row>
    <row r="44" spans="1:18">
      <c r="A44" s="23"/>
      <c r="B44" s="10" t="s">
        <v>62</v>
      </c>
      <c r="C44" s="58"/>
      <c r="D44" s="9"/>
      <c r="E44" s="10">
        <f>SUM(E4:F4)</f>
        <v>7233.31</v>
      </c>
      <c r="F44" s="10"/>
      <c r="G44" s="2" t="s">
        <v>60</v>
      </c>
      <c r="H44" s="50"/>
      <c r="I44" s="1"/>
      <c r="K44" s="2">
        <v>100</v>
      </c>
    </row>
    <row r="45" spans="1:18">
      <c r="A45" s="23"/>
      <c r="B45" s="14" t="s">
        <v>63</v>
      </c>
      <c r="C45" s="58"/>
      <c r="D45" s="9"/>
      <c r="E45" s="110">
        <f>G42</f>
        <v>7510.01</v>
      </c>
      <c r="F45" s="10"/>
      <c r="G45" s="2" t="s">
        <v>61</v>
      </c>
      <c r="H45" s="50"/>
      <c r="I45" s="1"/>
      <c r="K45" s="113">
        <v>7133.33</v>
      </c>
    </row>
    <row r="46" spans="1:18">
      <c r="B46" s="14"/>
      <c r="C46" s="58"/>
      <c r="E46" s="111">
        <f>SUM(E44:E45)</f>
        <v>14743.32</v>
      </c>
      <c r="H46" s="50"/>
      <c r="I46" s="1"/>
      <c r="K46" s="111">
        <f>SUM(K44:K45)</f>
        <v>7233.33</v>
      </c>
    </row>
    <row r="47" spans="1:18">
      <c r="B47" s="14" t="s">
        <v>64</v>
      </c>
      <c r="C47" s="58"/>
      <c r="E47" s="2">
        <f>M42</f>
        <v>428.40000000000003</v>
      </c>
      <c r="G47" s="2" t="s">
        <v>32</v>
      </c>
    </row>
    <row r="48" spans="1:18" ht="15.75" thickBot="1">
      <c r="B48" s="10" t="s">
        <v>31</v>
      </c>
      <c r="C48" s="58"/>
      <c r="E48" s="112">
        <f>E46-E47</f>
        <v>14314.92</v>
      </c>
      <c r="G48" s="111" t="s">
        <v>33</v>
      </c>
      <c r="K48" s="112">
        <f>K46-K47</f>
        <v>7233.33</v>
      </c>
    </row>
    <row r="49" spans="2:3" ht="15.75" thickTop="1">
      <c r="B49" s="14"/>
      <c r="C49" s="58"/>
    </row>
  </sheetData>
  <mergeCells count="12">
    <mergeCell ref="E2:F2"/>
    <mergeCell ref="K2:L2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tabSelected="1" workbookViewId="0">
      <selection activeCell="K16" sqref="K16"/>
    </sheetView>
  </sheetViews>
  <sheetFormatPr defaultRowHeight="15"/>
  <cols>
    <col min="1" max="1" width="7.42578125" style="16" customWidth="1"/>
    <col min="2" max="2" width="31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70"/>
      <c r="D2" s="42"/>
      <c r="E2" s="146" t="s">
        <v>7</v>
      </c>
      <c r="F2" s="147"/>
      <c r="G2" s="142" t="s">
        <v>19</v>
      </c>
      <c r="H2" s="138" t="s">
        <v>17</v>
      </c>
      <c r="I2" s="138" t="s">
        <v>18</v>
      </c>
      <c r="J2" s="144" t="s">
        <v>20</v>
      </c>
      <c r="K2" s="146" t="s">
        <v>8</v>
      </c>
      <c r="L2" s="147"/>
      <c r="M2" s="138" t="s">
        <v>21</v>
      </c>
      <c r="N2" s="138" t="s">
        <v>22</v>
      </c>
      <c r="O2" s="138" t="s">
        <v>24</v>
      </c>
      <c r="P2" s="138" t="s">
        <v>23</v>
      </c>
      <c r="Q2" s="138" t="s">
        <v>53</v>
      </c>
      <c r="R2" s="140" t="s">
        <v>20</v>
      </c>
    </row>
    <row r="3" spans="1:26" ht="36.75" thickBot="1">
      <c r="A3" s="24" t="s">
        <v>4</v>
      </c>
      <c r="B3" s="49" t="s">
        <v>0</v>
      </c>
      <c r="C3" s="62" t="s">
        <v>16</v>
      </c>
      <c r="D3" s="59" t="s">
        <v>1</v>
      </c>
      <c r="E3" s="25" t="s">
        <v>5</v>
      </c>
      <c r="F3" s="26" t="s">
        <v>6</v>
      </c>
      <c r="G3" s="143"/>
      <c r="H3" s="139"/>
      <c r="I3" s="139"/>
      <c r="J3" s="145"/>
      <c r="K3" s="25" t="s">
        <v>5</v>
      </c>
      <c r="L3" s="26" t="s">
        <v>6</v>
      </c>
      <c r="M3" s="139"/>
      <c r="N3" s="139"/>
      <c r="O3" s="139"/>
      <c r="P3" s="139"/>
      <c r="Q3" s="139"/>
      <c r="R3" s="141"/>
      <c r="S3" s="118" t="s">
        <v>101</v>
      </c>
      <c r="T3" s="118" t="s">
        <v>98</v>
      </c>
      <c r="U3" s="118" t="s">
        <v>99</v>
      </c>
      <c r="V3" s="118" t="s">
        <v>100</v>
      </c>
      <c r="X3" s="122" t="s">
        <v>102</v>
      </c>
    </row>
    <row r="4" spans="1:26">
      <c r="A4" s="15">
        <v>42917</v>
      </c>
      <c r="B4" s="3" t="s">
        <v>9</v>
      </c>
      <c r="C4" s="63" t="s">
        <v>10</v>
      </c>
      <c r="D4" s="51" t="s">
        <v>10</v>
      </c>
      <c r="E4" s="27">
        <f>'Apr - Jun 2017'!E40</f>
        <v>99.920000000000073</v>
      </c>
      <c r="F4" s="28">
        <f>'Apr - Jun 2017'!F40</f>
        <v>14011.580000000002</v>
      </c>
      <c r="G4" s="74">
        <f>'Apr - Jun 2017'!G40</f>
        <v>1.3399999999999999</v>
      </c>
      <c r="H4" s="77">
        <f>'Apr - Jun 2017'!H40</f>
        <v>6795</v>
      </c>
      <c r="I4" s="77">
        <f>'Apr - Jun 2017'!I40</f>
        <v>713.67</v>
      </c>
      <c r="J4" s="3">
        <f>'Apr - Jun 2017'!J40</f>
        <v>0</v>
      </c>
      <c r="K4" s="27">
        <f>'Apr - Jun 2017'!K40</f>
        <v>8147.99</v>
      </c>
      <c r="L4" s="28">
        <f>'Apr - Jun 2017'!L40</f>
        <v>630.4</v>
      </c>
      <c r="M4" s="77">
        <f>'Apr - Jun 2017'!M40</f>
        <v>292.8</v>
      </c>
      <c r="N4" s="77">
        <f>'Apr - Jun 2017'!N40</f>
        <v>113</v>
      </c>
      <c r="O4" s="77">
        <f>'Apr - Jun 2017'!O40</f>
        <v>0</v>
      </c>
      <c r="P4" s="77">
        <f>'Apr - Jun 2017'!P40</f>
        <v>0</v>
      </c>
      <c r="Q4" s="77">
        <f>'Apr - Jun 2017'!Q40</f>
        <v>0</v>
      </c>
      <c r="R4" s="117">
        <f>'Apr - Jun 2017'!R40</f>
        <v>22.6</v>
      </c>
      <c r="S4" s="119">
        <v>43263</v>
      </c>
      <c r="T4" s="118">
        <v>100</v>
      </c>
      <c r="U4" s="118">
        <v>14011.31</v>
      </c>
      <c r="V4" s="118">
        <f>SUM(T4:U4)</f>
        <v>14111.31</v>
      </c>
      <c r="X4" s="123">
        <f>F4+E4</f>
        <v>14111.500000000002</v>
      </c>
      <c r="Z4" s="129">
        <f>V4-X4</f>
        <v>-0.19000000000232831</v>
      </c>
    </row>
    <row r="5" spans="1:26">
      <c r="A5" s="17">
        <v>43286</v>
      </c>
      <c r="B5" s="4" t="s">
        <v>72</v>
      </c>
      <c r="C5" s="71"/>
      <c r="D5" s="60"/>
      <c r="E5" s="29">
        <v>76.63</v>
      </c>
      <c r="F5" s="30"/>
      <c r="G5" s="75"/>
      <c r="H5" s="78"/>
      <c r="I5" s="78"/>
      <c r="J5" s="4">
        <v>76.63</v>
      </c>
      <c r="K5" s="29"/>
      <c r="L5" s="30"/>
      <c r="M5" s="78"/>
      <c r="N5" s="78"/>
      <c r="O5" s="78"/>
      <c r="P5" s="78"/>
      <c r="Q5" s="78"/>
      <c r="R5" s="30"/>
    </row>
    <row r="6" spans="1:26">
      <c r="A6" s="17">
        <v>43291</v>
      </c>
      <c r="B6" s="4" t="s">
        <v>73</v>
      </c>
      <c r="C6" s="71"/>
      <c r="D6" s="60"/>
      <c r="E6" s="29">
        <v>0.6</v>
      </c>
      <c r="F6" s="30"/>
      <c r="G6" s="75">
        <v>0.6</v>
      </c>
      <c r="H6" s="78"/>
      <c r="I6" s="78"/>
      <c r="J6" s="4"/>
      <c r="K6" s="29"/>
      <c r="L6" s="43"/>
      <c r="M6" s="78"/>
      <c r="N6" s="78"/>
      <c r="O6" s="78"/>
      <c r="P6" s="78"/>
      <c r="Q6" s="78"/>
      <c r="R6" s="30"/>
    </row>
    <row r="7" spans="1:26">
      <c r="A7" s="17">
        <v>43301</v>
      </c>
      <c r="B7" s="4" t="s">
        <v>74</v>
      </c>
      <c r="C7" s="71"/>
      <c r="D7" s="60"/>
      <c r="E7" s="29"/>
      <c r="F7" s="30"/>
      <c r="G7" s="75"/>
      <c r="H7" s="78"/>
      <c r="I7" s="78"/>
      <c r="J7" s="4"/>
      <c r="K7" s="29"/>
      <c r="L7" s="30">
        <v>800</v>
      </c>
      <c r="M7" s="78"/>
      <c r="N7" s="78"/>
      <c r="O7" s="78"/>
      <c r="P7" s="78"/>
      <c r="Q7" s="78"/>
      <c r="R7" s="30"/>
    </row>
    <row r="8" spans="1:26">
      <c r="A8" s="17">
        <v>43301</v>
      </c>
      <c r="B8" s="4" t="s">
        <v>75</v>
      </c>
      <c r="C8" s="71"/>
      <c r="D8" s="60"/>
      <c r="E8" s="29">
        <v>800</v>
      </c>
      <c r="F8" s="30"/>
      <c r="G8" s="75"/>
      <c r="H8" s="78"/>
      <c r="I8" s="78"/>
      <c r="J8" s="4"/>
      <c r="K8" s="29"/>
      <c r="L8" s="30"/>
      <c r="M8" s="78"/>
      <c r="N8" s="78"/>
      <c r="O8" s="78"/>
      <c r="P8" s="78"/>
      <c r="Q8" s="78"/>
      <c r="R8" s="30"/>
    </row>
    <row r="9" spans="1:26">
      <c r="A9" s="17">
        <v>43306</v>
      </c>
      <c r="B9" s="4" t="s">
        <v>76</v>
      </c>
      <c r="C9" s="71"/>
      <c r="D9" s="134">
        <v>601</v>
      </c>
      <c r="E9" s="29"/>
      <c r="F9" s="30"/>
      <c r="G9" s="75"/>
      <c r="H9" s="78"/>
      <c r="I9" s="78"/>
      <c r="J9" s="4"/>
      <c r="K9" s="29">
        <v>373.06</v>
      </c>
      <c r="L9" s="30"/>
      <c r="M9" s="78"/>
      <c r="N9" s="78">
        <v>373.06</v>
      </c>
      <c r="O9" s="78"/>
      <c r="P9" s="78"/>
      <c r="Q9" s="78"/>
      <c r="R9" s="30"/>
    </row>
    <row r="10" spans="1:26">
      <c r="A10" s="17">
        <v>43309</v>
      </c>
      <c r="B10" s="4" t="s">
        <v>77</v>
      </c>
      <c r="C10" s="71"/>
      <c r="D10" s="130">
        <v>602</v>
      </c>
      <c r="E10" s="29"/>
      <c r="F10" s="30"/>
      <c r="G10" s="75"/>
      <c r="H10" s="78"/>
      <c r="I10" s="78"/>
      <c r="J10" s="4"/>
      <c r="K10" s="29">
        <v>395</v>
      </c>
      <c r="L10" s="30"/>
      <c r="M10" s="78"/>
      <c r="N10" s="78"/>
      <c r="O10" s="78">
        <v>395</v>
      </c>
      <c r="P10" s="78"/>
      <c r="Q10" s="78"/>
      <c r="R10" s="30"/>
    </row>
    <row r="11" spans="1:26">
      <c r="A11" s="17">
        <v>43357</v>
      </c>
      <c r="B11" s="4" t="s">
        <v>93</v>
      </c>
      <c r="C11" s="71"/>
      <c r="D11" s="131"/>
      <c r="E11" s="29">
        <v>1700</v>
      </c>
      <c r="F11" s="30"/>
      <c r="G11" s="75"/>
      <c r="H11" s="78"/>
      <c r="I11" s="78"/>
      <c r="J11" s="4"/>
      <c r="K11" s="29"/>
      <c r="L11" s="30">
        <v>1700</v>
      </c>
      <c r="M11" s="78"/>
      <c r="N11" s="78"/>
      <c r="O11" s="78"/>
      <c r="P11" s="78"/>
      <c r="Q11" s="78"/>
      <c r="R11" s="30"/>
    </row>
    <row r="12" spans="1:26">
      <c r="A12" s="17">
        <v>43354</v>
      </c>
      <c r="B12" s="4" t="s">
        <v>55</v>
      </c>
      <c r="C12" s="71"/>
      <c r="D12" s="131"/>
      <c r="E12" s="29">
        <v>0.6</v>
      </c>
      <c r="F12" s="30"/>
      <c r="G12" s="75">
        <v>0.6</v>
      </c>
      <c r="H12" s="78"/>
      <c r="I12" s="78"/>
      <c r="J12" s="4"/>
      <c r="K12" s="29"/>
      <c r="L12" s="30"/>
      <c r="M12" s="78"/>
      <c r="N12" s="78"/>
      <c r="O12" s="78"/>
      <c r="P12" s="78"/>
      <c r="Q12" s="78"/>
      <c r="R12" s="30"/>
    </row>
    <row r="13" spans="1:26">
      <c r="A13" s="17">
        <v>43314</v>
      </c>
      <c r="B13" s="4" t="s">
        <v>78</v>
      </c>
      <c r="C13" s="71"/>
      <c r="D13" s="130">
        <v>603</v>
      </c>
      <c r="E13" s="29"/>
      <c r="F13" s="30"/>
      <c r="G13" s="75"/>
      <c r="H13" s="78"/>
      <c r="I13" s="78"/>
      <c r="J13" s="4"/>
      <c r="K13" s="29">
        <v>243.4</v>
      </c>
      <c r="L13" s="30"/>
      <c r="M13" s="78">
        <v>243.4</v>
      </c>
      <c r="N13" s="78"/>
      <c r="O13" s="78"/>
      <c r="P13" s="78"/>
      <c r="Q13" s="78"/>
      <c r="R13" s="30"/>
    </row>
    <row r="14" spans="1:26">
      <c r="A14" s="17">
        <v>43356</v>
      </c>
      <c r="B14" s="4" t="s">
        <v>79</v>
      </c>
      <c r="C14" s="71"/>
      <c r="D14" s="130">
        <v>604</v>
      </c>
      <c r="E14" s="29"/>
      <c r="F14" s="30"/>
      <c r="G14" s="75"/>
      <c r="H14" s="78"/>
      <c r="I14" s="78"/>
      <c r="J14" s="4"/>
      <c r="K14" s="136">
        <v>996.3</v>
      </c>
      <c r="L14" s="30"/>
      <c r="M14" s="78"/>
      <c r="N14" s="78">
        <v>830.25</v>
      </c>
      <c r="O14" s="78"/>
      <c r="P14" s="78"/>
      <c r="Q14" s="78"/>
      <c r="R14" s="30">
        <v>166.05</v>
      </c>
    </row>
    <row r="15" spans="1:26">
      <c r="A15" s="17">
        <v>43356</v>
      </c>
      <c r="B15" s="4" t="s">
        <v>80</v>
      </c>
      <c r="C15" s="71"/>
      <c r="D15" s="130">
        <v>605</v>
      </c>
      <c r="E15" s="29"/>
      <c r="F15" s="30"/>
      <c r="G15" s="75"/>
      <c r="H15" s="78"/>
      <c r="I15" s="78"/>
      <c r="J15" s="4"/>
      <c r="K15" s="136">
        <v>143.97999999999999</v>
      </c>
      <c r="L15" s="30"/>
      <c r="M15" s="78"/>
      <c r="N15" s="78"/>
      <c r="O15" s="78"/>
      <c r="P15" s="78">
        <v>119.98</v>
      </c>
      <c r="Q15" s="78"/>
      <c r="R15" s="30">
        <v>24</v>
      </c>
    </row>
    <row r="16" spans="1:26">
      <c r="A16" s="17">
        <v>43356</v>
      </c>
      <c r="B16" s="4" t="s">
        <v>94</v>
      </c>
      <c r="C16" s="71"/>
      <c r="D16" s="137">
        <v>606</v>
      </c>
      <c r="E16" s="29"/>
      <c r="F16" s="30"/>
      <c r="G16" s="75"/>
      <c r="H16" s="78"/>
      <c r="I16" s="78"/>
      <c r="J16" s="4"/>
      <c r="K16" s="121">
        <v>50</v>
      </c>
      <c r="L16" s="30"/>
      <c r="M16" s="78"/>
      <c r="N16" s="78"/>
      <c r="O16" s="78"/>
      <c r="P16" s="78"/>
      <c r="Q16" s="78">
        <v>50</v>
      </c>
      <c r="R16" s="30"/>
    </row>
    <row r="17" spans="1:18">
      <c r="A17" s="17">
        <v>43356</v>
      </c>
      <c r="B17" s="4" t="s">
        <v>81</v>
      </c>
      <c r="C17" s="71"/>
      <c r="D17" s="131">
        <v>607</v>
      </c>
      <c r="E17" s="29"/>
      <c r="F17" s="30"/>
      <c r="G17" s="75"/>
      <c r="H17" s="78"/>
      <c r="I17" s="78"/>
      <c r="J17" s="4"/>
      <c r="K17" s="29">
        <v>50</v>
      </c>
      <c r="L17" s="30"/>
      <c r="M17" s="78"/>
      <c r="N17" s="78"/>
      <c r="O17" s="78"/>
      <c r="P17" s="78"/>
      <c r="Q17" s="78">
        <v>50</v>
      </c>
      <c r="R17" s="30"/>
    </row>
    <row r="18" spans="1:18">
      <c r="A18" s="17">
        <v>43356</v>
      </c>
      <c r="B18" s="4" t="s">
        <v>82</v>
      </c>
      <c r="C18" s="71"/>
      <c r="D18" s="130">
        <v>608</v>
      </c>
      <c r="E18" s="29"/>
      <c r="F18" s="30"/>
      <c r="G18" s="75"/>
      <c r="H18" s="78"/>
      <c r="I18" s="78"/>
      <c r="J18" s="4"/>
      <c r="K18" s="29">
        <v>170</v>
      </c>
      <c r="L18" s="30"/>
      <c r="M18" s="78"/>
      <c r="N18" s="78"/>
      <c r="O18" s="78"/>
      <c r="P18" s="78"/>
      <c r="Q18" s="78"/>
      <c r="R18" s="30"/>
    </row>
    <row r="19" spans="1:18">
      <c r="A19" s="17">
        <v>43356</v>
      </c>
      <c r="B19" s="4" t="s">
        <v>84</v>
      </c>
      <c r="C19" s="71"/>
      <c r="D19" s="130">
        <v>609</v>
      </c>
      <c r="E19" s="29"/>
      <c r="F19" s="30"/>
      <c r="G19" s="75"/>
      <c r="H19" s="78"/>
      <c r="I19" s="78"/>
      <c r="J19" s="4"/>
      <c r="K19" s="29">
        <v>434.32</v>
      </c>
      <c r="L19" s="30"/>
      <c r="M19" s="78">
        <v>434.32</v>
      </c>
      <c r="N19" s="78"/>
      <c r="O19" s="78"/>
      <c r="P19" s="78"/>
      <c r="Q19" s="78"/>
      <c r="R19" s="30"/>
    </row>
    <row r="20" spans="1:18">
      <c r="A20" s="17">
        <v>43356</v>
      </c>
      <c r="B20" s="135" t="s">
        <v>106</v>
      </c>
      <c r="C20" s="71"/>
      <c r="D20" s="131" t="s">
        <v>95</v>
      </c>
      <c r="E20" s="29"/>
      <c r="F20" s="30"/>
      <c r="G20" s="75"/>
      <c r="H20" s="78"/>
      <c r="I20" s="78"/>
      <c r="J20" s="4"/>
      <c r="K20" s="29"/>
      <c r="L20" s="30"/>
      <c r="M20" s="78"/>
      <c r="N20" s="78"/>
      <c r="O20" s="78"/>
      <c r="P20" s="78"/>
      <c r="Q20" s="78"/>
      <c r="R20" s="30"/>
    </row>
    <row r="21" spans="1:18">
      <c r="A21" s="17">
        <v>43356</v>
      </c>
      <c r="B21" s="4" t="s">
        <v>83</v>
      </c>
      <c r="C21" s="71"/>
      <c r="D21" s="60">
        <v>611</v>
      </c>
      <c r="E21" s="29"/>
      <c r="F21" s="30"/>
      <c r="G21" s="75"/>
      <c r="H21" s="78"/>
      <c r="I21" s="78"/>
      <c r="J21" s="4"/>
      <c r="K21" s="29">
        <v>25</v>
      </c>
      <c r="L21" s="30"/>
      <c r="M21" s="78"/>
      <c r="N21" s="78"/>
      <c r="O21" s="78"/>
      <c r="P21" s="78"/>
      <c r="Q21" s="78">
        <v>25</v>
      </c>
      <c r="R21" s="30"/>
    </row>
    <row r="22" spans="1:18">
      <c r="A22" s="17">
        <v>43370</v>
      </c>
      <c r="B22" s="4" t="s">
        <v>93</v>
      </c>
      <c r="C22" s="71"/>
      <c r="D22" s="60"/>
      <c r="E22" s="29">
        <v>150</v>
      </c>
      <c r="F22" s="30"/>
      <c r="G22" s="75"/>
      <c r="H22" s="78"/>
      <c r="I22" s="78"/>
      <c r="J22" s="4"/>
      <c r="K22" s="29"/>
      <c r="L22" s="30">
        <v>150</v>
      </c>
      <c r="M22" s="78"/>
      <c r="N22" s="78"/>
      <c r="O22" s="78"/>
      <c r="P22" s="78"/>
      <c r="Q22" s="78"/>
      <c r="R22" s="30"/>
    </row>
    <row r="23" spans="1:18">
      <c r="A23" s="17">
        <v>43319</v>
      </c>
      <c r="B23" s="4" t="s">
        <v>93</v>
      </c>
      <c r="C23" s="71"/>
      <c r="D23" s="60"/>
      <c r="E23" s="29">
        <v>50</v>
      </c>
      <c r="F23" s="30"/>
      <c r="G23" s="75"/>
      <c r="H23" s="78"/>
      <c r="I23" s="78"/>
      <c r="J23" s="4"/>
      <c r="K23" s="29"/>
      <c r="L23" s="30">
        <v>50</v>
      </c>
      <c r="M23" s="78"/>
      <c r="N23" s="78"/>
      <c r="O23" s="78"/>
      <c r="P23" s="78"/>
      <c r="Q23" s="78"/>
      <c r="R23" s="30"/>
    </row>
    <row r="24" spans="1:18">
      <c r="A24" s="17">
        <v>42956</v>
      </c>
      <c r="B24" s="4" t="s">
        <v>55</v>
      </c>
      <c r="C24" s="71"/>
      <c r="D24" s="60"/>
      <c r="E24" s="29">
        <v>0.55000000000000004</v>
      </c>
      <c r="F24" s="30"/>
      <c r="G24" s="75">
        <v>0.55000000000000004</v>
      </c>
      <c r="H24" s="78"/>
      <c r="I24" s="78"/>
      <c r="J24" s="4"/>
      <c r="K24" s="29"/>
      <c r="L24" s="30"/>
      <c r="M24" s="78"/>
      <c r="N24" s="78"/>
      <c r="O24" s="78"/>
      <c r="P24" s="78"/>
      <c r="Q24" s="78"/>
      <c r="R24" s="30"/>
    </row>
    <row r="25" spans="1:18">
      <c r="A25" s="17"/>
      <c r="B25" s="4"/>
      <c r="C25" s="64"/>
      <c r="D25" s="52"/>
      <c r="E25" s="29"/>
      <c r="F25" s="30"/>
      <c r="G25" s="75"/>
      <c r="H25" s="78"/>
      <c r="I25" s="78"/>
      <c r="J25" s="4"/>
      <c r="K25" s="29"/>
      <c r="L25" s="30"/>
      <c r="M25" s="78"/>
      <c r="N25" s="78"/>
      <c r="O25" s="78"/>
      <c r="P25" s="78"/>
      <c r="Q25" s="78"/>
      <c r="R25" s="30"/>
    </row>
    <row r="26" spans="1:18">
      <c r="A26" s="17"/>
      <c r="B26" s="4"/>
      <c r="C26" s="64"/>
      <c r="D26" s="52"/>
      <c r="E26" s="29"/>
      <c r="F26" s="30"/>
      <c r="G26" s="75"/>
      <c r="H26" s="78"/>
      <c r="I26" s="78"/>
      <c r="J26" s="4"/>
      <c r="K26" s="29"/>
      <c r="L26" s="30"/>
      <c r="M26" s="78"/>
      <c r="N26" s="78"/>
      <c r="O26" s="78"/>
      <c r="P26" s="78"/>
      <c r="Q26" s="78"/>
      <c r="R26" s="30"/>
    </row>
    <row r="27" spans="1:18">
      <c r="A27" s="17"/>
      <c r="B27" s="4"/>
      <c r="C27" s="64"/>
      <c r="D27" s="52"/>
      <c r="E27" s="29"/>
      <c r="F27" s="30"/>
      <c r="G27" s="75"/>
      <c r="H27" s="78"/>
      <c r="I27" s="78"/>
      <c r="J27" s="4"/>
      <c r="K27" s="29"/>
      <c r="L27" s="30"/>
      <c r="M27" s="78"/>
      <c r="N27" s="78"/>
      <c r="O27" s="78"/>
      <c r="P27" s="78"/>
      <c r="Q27" s="78"/>
      <c r="R27" s="30"/>
    </row>
    <row r="28" spans="1:18">
      <c r="A28" s="17"/>
      <c r="B28" s="4"/>
      <c r="C28" s="64"/>
      <c r="D28" s="52"/>
      <c r="E28" s="29"/>
      <c r="F28" s="30"/>
      <c r="G28" s="75"/>
      <c r="H28" s="78"/>
      <c r="I28" s="78"/>
      <c r="J28" s="4"/>
      <c r="K28" s="29"/>
      <c r="L28" s="30"/>
      <c r="M28" s="78"/>
      <c r="N28" s="78"/>
      <c r="O28" s="78"/>
      <c r="P28" s="78"/>
      <c r="Q28" s="78"/>
      <c r="R28" s="30"/>
    </row>
    <row r="29" spans="1:18">
      <c r="A29" s="17"/>
      <c r="B29" s="4"/>
      <c r="C29" s="64"/>
      <c r="D29" s="52"/>
      <c r="E29" s="29"/>
      <c r="F29" s="30"/>
      <c r="G29" s="75"/>
      <c r="H29" s="78"/>
      <c r="I29" s="78"/>
      <c r="J29" s="4"/>
      <c r="K29" s="29"/>
      <c r="L29" s="30"/>
      <c r="M29" s="78"/>
      <c r="N29" s="78"/>
      <c r="O29" s="78"/>
      <c r="P29" s="78"/>
      <c r="Q29" s="78"/>
      <c r="R29" s="30"/>
    </row>
    <row r="30" spans="1:18">
      <c r="A30" s="17"/>
      <c r="B30" s="4"/>
      <c r="C30" s="64"/>
      <c r="D30" s="52"/>
      <c r="E30" s="29"/>
      <c r="F30" s="30"/>
      <c r="G30" s="75"/>
      <c r="H30" s="78"/>
      <c r="I30" s="78"/>
      <c r="J30" s="4"/>
      <c r="K30" s="29"/>
      <c r="L30" s="30"/>
      <c r="M30" s="78"/>
      <c r="N30" s="78"/>
      <c r="O30" s="78"/>
      <c r="P30" s="78"/>
      <c r="Q30" s="78"/>
      <c r="R30" s="30"/>
    </row>
    <row r="31" spans="1:18">
      <c r="A31" s="17"/>
      <c r="B31" s="4"/>
      <c r="C31" s="64"/>
      <c r="D31" s="52"/>
      <c r="E31" s="29"/>
      <c r="F31" s="30"/>
      <c r="G31" s="75"/>
      <c r="H31" s="78"/>
      <c r="I31" s="78"/>
      <c r="J31" s="4"/>
      <c r="K31" s="29"/>
      <c r="L31" s="30"/>
      <c r="M31" s="78"/>
      <c r="N31" s="78"/>
      <c r="O31" s="78"/>
      <c r="P31" s="78"/>
      <c r="Q31" s="78"/>
      <c r="R31" s="30"/>
    </row>
    <row r="32" spans="1:18">
      <c r="A32" s="17"/>
      <c r="B32" s="4"/>
      <c r="C32" s="64"/>
      <c r="D32" s="52"/>
      <c r="E32" s="29"/>
      <c r="F32" s="30"/>
      <c r="G32" s="75"/>
      <c r="H32" s="78"/>
      <c r="I32" s="78"/>
      <c r="J32" s="4"/>
      <c r="K32" s="29"/>
      <c r="L32" s="30"/>
      <c r="M32" s="78"/>
      <c r="N32" s="78"/>
      <c r="O32" s="78"/>
      <c r="P32" s="78"/>
      <c r="Q32" s="78"/>
      <c r="R32" s="30"/>
    </row>
    <row r="33" spans="1:18">
      <c r="A33" s="17"/>
      <c r="B33" s="4"/>
      <c r="C33" s="64"/>
      <c r="D33" s="52"/>
      <c r="E33" s="29"/>
      <c r="F33" s="30"/>
      <c r="G33" s="75"/>
      <c r="H33" s="78"/>
      <c r="I33" s="78"/>
      <c r="J33" s="4"/>
      <c r="K33" s="29"/>
      <c r="L33" s="30"/>
      <c r="M33" s="78"/>
      <c r="N33" s="78"/>
      <c r="O33" s="78"/>
      <c r="P33" s="78"/>
      <c r="Q33" s="78"/>
      <c r="R33" s="30"/>
    </row>
    <row r="34" spans="1:18">
      <c r="A34" s="17"/>
      <c r="B34" s="4"/>
      <c r="C34" s="64"/>
      <c r="D34" s="52"/>
      <c r="E34" s="29"/>
      <c r="F34" s="30"/>
      <c r="G34" s="75"/>
      <c r="H34" s="78"/>
      <c r="I34" s="78"/>
      <c r="J34" s="4"/>
      <c r="K34" s="29"/>
      <c r="L34" s="30"/>
      <c r="M34" s="78"/>
      <c r="N34" s="78"/>
      <c r="O34" s="78"/>
      <c r="P34" s="78"/>
      <c r="Q34" s="78"/>
      <c r="R34" s="30"/>
    </row>
    <row r="35" spans="1:18">
      <c r="A35" s="17"/>
      <c r="B35" s="4"/>
      <c r="C35" s="64"/>
      <c r="D35" s="52"/>
      <c r="E35" s="29"/>
      <c r="F35" s="30"/>
      <c r="G35" s="75"/>
      <c r="H35" s="78"/>
      <c r="I35" s="78"/>
      <c r="J35" s="4"/>
      <c r="K35" s="29"/>
      <c r="L35" s="30"/>
      <c r="M35" s="78"/>
      <c r="N35" s="78"/>
      <c r="O35" s="78"/>
      <c r="P35" s="78"/>
      <c r="Q35" s="78"/>
      <c r="R35" s="30"/>
    </row>
    <row r="36" spans="1:18">
      <c r="A36" s="18"/>
      <c r="B36" s="4"/>
      <c r="C36" s="64"/>
      <c r="D36" s="52"/>
      <c r="E36" s="29"/>
      <c r="F36" s="30"/>
      <c r="G36" s="75"/>
      <c r="H36" s="78"/>
      <c r="I36" s="78"/>
      <c r="J36" s="4"/>
      <c r="K36" s="29"/>
      <c r="L36" s="30"/>
      <c r="M36" s="78"/>
      <c r="N36" s="78"/>
      <c r="O36" s="78"/>
      <c r="P36" s="78"/>
      <c r="Q36" s="78"/>
      <c r="R36" s="30"/>
    </row>
    <row r="37" spans="1:18">
      <c r="A37" s="18"/>
      <c r="B37" s="4"/>
      <c r="C37" s="64"/>
      <c r="D37" s="52"/>
      <c r="E37" s="29"/>
      <c r="F37" s="30"/>
      <c r="G37" s="75"/>
      <c r="H37" s="78"/>
      <c r="I37" s="78"/>
      <c r="J37" s="4"/>
      <c r="K37" s="29"/>
      <c r="L37" s="30"/>
      <c r="M37" s="78"/>
      <c r="N37" s="78"/>
      <c r="O37" s="78"/>
      <c r="P37" s="78"/>
      <c r="Q37" s="78"/>
      <c r="R37" s="30"/>
    </row>
    <row r="38" spans="1:18">
      <c r="A38" s="19"/>
      <c r="B38" s="5"/>
      <c r="C38" s="65"/>
      <c r="D38" s="53"/>
      <c r="E38" s="39"/>
      <c r="F38" s="32"/>
      <c r="G38" s="75"/>
      <c r="H38" s="78"/>
      <c r="I38" s="78"/>
      <c r="J38" s="4"/>
      <c r="K38" s="31"/>
      <c r="L38" s="32"/>
      <c r="M38" s="78"/>
      <c r="N38" s="78"/>
      <c r="O38" s="78"/>
      <c r="P38" s="78"/>
      <c r="Q38" s="78"/>
      <c r="R38" s="30"/>
    </row>
    <row r="39" spans="1:18">
      <c r="A39" s="44">
        <v>43008</v>
      </c>
      <c r="B39" s="6" t="s">
        <v>14</v>
      </c>
      <c r="C39" s="72"/>
      <c r="D39" s="61"/>
      <c r="E39" s="45">
        <f>SUM(E4:E38)</f>
        <v>2878.3</v>
      </c>
      <c r="F39" s="46">
        <f>SUM(F4:F38)</f>
        <v>14011.580000000002</v>
      </c>
      <c r="G39" s="88">
        <f>SUM(G5:G38)</f>
        <v>1.75</v>
      </c>
      <c r="H39" s="89">
        <f t="shared" ref="H39:R39" si="0">SUM(H5:H38)</f>
        <v>0</v>
      </c>
      <c r="I39" s="89">
        <f t="shared" si="0"/>
        <v>0</v>
      </c>
      <c r="J39" s="90">
        <f t="shared" si="0"/>
        <v>76.63</v>
      </c>
      <c r="K39" s="45">
        <f t="shared" si="0"/>
        <v>2881.06</v>
      </c>
      <c r="L39" s="46">
        <f t="shared" si="0"/>
        <v>2700</v>
      </c>
      <c r="M39" s="94">
        <f t="shared" si="0"/>
        <v>677.72</v>
      </c>
      <c r="N39" s="94">
        <f t="shared" si="0"/>
        <v>1203.31</v>
      </c>
      <c r="O39" s="94">
        <f t="shared" si="0"/>
        <v>395</v>
      </c>
      <c r="P39" s="94">
        <f t="shared" si="0"/>
        <v>119.98</v>
      </c>
      <c r="Q39" s="94">
        <f t="shared" si="0"/>
        <v>125</v>
      </c>
      <c r="R39" s="100">
        <f t="shared" si="0"/>
        <v>190.05</v>
      </c>
    </row>
    <row r="40" spans="1:18" ht="15.75" thickBot="1">
      <c r="A40" s="21">
        <v>43008</v>
      </c>
      <c r="B40" s="7" t="s">
        <v>15</v>
      </c>
      <c r="C40" s="67"/>
      <c r="D40" s="55"/>
      <c r="E40" s="35">
        <f>K39</f>
        <v>2881.06</v>
      </c>
      <c r="F40" s="36">
        <f>L39</f>
        <v>2700</v>
      </c>
      <c r="G40" s="85"/>
      <c r="H40" s="86"/>
      <c r="I40" s="86"/>
      <c r="J40" s="87"/>
      <c r="K40" s="47"/>
      <c r="L40" s="48"/>
      <c r="M40" s="96"/>
      <c r="N40" s="97"/>
      <c r="O40" s="97"/>
      <c r="P40" s="97"/>
      <c r="Q40" s="97"/>
      <c r="R40" s="98"/>
    </row>
    <row r="41" spans="1:18" ht="15.75" thickBot="1">
      <c r="A41" s="22">
        <v>43008</v>
      </c>
      <c r="B41" s="8" t="s">
        <v>13</v>
      </c>
      <c r="C41" s="68" t="s">
        <v>3</v>
      </c>
      <c r="D41" s="56" t="s">
        <v>3</v>
      </c>
      <c r="E41" s="37">
        <f>E39-E40</f>
        <v>-2.7599999999997635</v>
      </c>
      <c r="F41" s="38">
        <f>F39-F40</f>
        <v>11311.580000000002</v>
      </c>
      <c r="G41" s="83">
        <f>G39+G4</f>
        <v>3.09</v>
      </c>
      <c r="H41" s="80">
        <f t="shared" ref="H41:R41" si="1">H39+H4</f>
        <v>6795</v>
      </c>
      <c r="I41" s="80">
        <f t="shared" si="1"/>
        <v>713.67</v>
      </c>
      <c r="J41" s="84">
        <f t="shared" si="1"/>
        <v>76.63</v>
      </c>
      <c r="K41" s="37">
        <f t="shared" si="1"/>
        <v>11029.05</v>
      </c>
      <c r="L41" s="38">
        <f t="shared" si="1"/>
        <v>3330.4</v>
      </c>
      <c r="M41" s="80">
        <f t="shared" si="1"/>
        <v>970.52</v>
      </c>
      <c r="N41" s="80">
        <f t="shared" si="1"/>
        <v>1316.31</v>
      </c>
      <c r="O41" s="80">
        <f t="shared" si="1"/>
        <v>395</v>
      </c>
      <c r="P41" s="80">
        <f t="shared" si="1"/>
        <v>119.98</v>
      </c>
      <c r="Q41" s="80">
        <f t="shared" si="1"/>
        <v>125</v>
      </c>
      <c r="R41" s="38">
        <f t="shared" si="1"/>
        <v>212.65</v>
      </c>
    </row>
    <row r="42" spans="1:18" ht="15.75" thickTop="1">
      <c r="A42" s="23"/>
      <c r="B42" s="10"/>
      <c r="C42" s="9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9" customFormat="1">
      <c r="A43" s="106"/>
      <c r="B43" s="10" t="s">
        <v>27</v>
      </c>
      <c r="C43" s="107"/>
      <c r="D43" s="108"/>
      <c r="E43" s="12"/>
      <c r="F43" s="11"/>
      <c r="G43" s="13">
        <f>SUM(G41:J41)</f>
        <v>7588.39</v>
      </c>
      <c r="H43" s="13"/>
      <c r="I43" s="13"/>
      <c r="J43" s="13"/>
      <c r="K43" s="10" t="s">
        <v>28</v>
      </c>
      <c r="L43" s="11"/>
      <c r="M43" s="13">
        <f>SUM(M41:R41)</f>
        <v>3139.46</v>
      </c>
      <c r="N43" s="13"/>
      <c r="O43" s="13"/>
      <c r="P43" s="13"/>
      <c r="Q43" s="13"/>
      <c r="R43" s="13"/>
    </row>
    <row r="45" spans="1:18">
      <c r="B45" s="10" t="s">
        <v>34</v>
      </c>
      <c r="C45" s="58"/>
      <c r="D45" s="9"/>
      <c r="E45" s="10">
        <f>'Apr - Jun 2017'!E44</f>
        <v>7233.31</v>
      </c>
      <c r="F45" s="10"/>
      <c r="G45" s="2" t="s">
        <v>29</v>
      </c>
      <c r="H45" s="50"/>
      <c r="I45" s="1"/>
      <c r="K45" s="2">
        <v>100</v>
      </c>
    </row>
    <row r="46" spans="1:18">
      <c r="B46" s="14" t="s">
        <v>52</v>
      </c>
      <c r="C46" s="58"/>
      <c r="D46" s="9"/>
      <c r="E46" s="110">
        <f>G43</f>
        <v>7588.39</v>
      </c>
      <c r="F46" s="10"/>
      <c r="G46" s="2" t="s">
        <v>30</v>
      </c>
      <c r="H46" s="50"/>
      <c r="I46" s="1"/>
      <c r="K46" s="113">
        <v>14011.31</v>
      </c>
    </row>
    <row r="47" spans="1:18">
      <c r="B47" s="14"/>
      <c r="C47" s="58"/>
      <c r="E47" s="111">
        <f>SUM(E45:E46)</f>
        <v>14821.7</v>
      </c>
      <c r="H47" s="50"/>
      <c r="I47" s="1"/>
      <c r="K47" s="111">
        <f>SUM(K45:K46)</f>
        <v>14111.31</v>
      </c>
    </row>
    <row r="48" spans="1:18">
      <c r="B48" s="14" t="s">
        <v>51</v>
      </c>
      <c r="C48" s="58"/>
      <c r="E48" s="2">
        <f>M43</f>
        <v>3139.46</v>
      </c>
      <c r="G48" s="2" t="s">
        <v>32</v>
      </c>
    </row>
    <row r="49" spans="2:11" ht="15.75" thickBot="1">
      <c r="B49" s="10" t="s">
        <v>35</v>
      </c>
      <c r="C49" s="58"/>
      <c r="E49" s="112">
        <f>E47-E48</f>
        <v>11682.240000000002</v>
      </c>
      <c r="G49" s="111" t="s">
        <v>36</v>
      </c>
      <c r="K49" s="112">
        <f>K47-K48</f>
        <v>14111.31</v>
      </c>
    </row>
    <row r="50" spans="2:11" ht="15.75" thickTop="1">
      <c r="B50" s="14"/>
      <c r="C50" s="58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3"/>
  <sheetViews>
    <sheetView workbookViewId="0">
      <selection activeCell="B42" sqref="B42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70"/>
      <c r="D2" s="42"/>
      <c r="E2" s="146" t="s">
        <v>7</v>
      </c>
      <c r="F2" s="147"/>
      <c r="G2" s="142" t="s">
        <v>19</v>
      </c>
      <c r="H2" s="138" t="s">
        <v>17</v>
      </c>
      <c r="I2" s="138" t="s">
        <v>18</v>
      </c>
      <c r="J2" s="144" t="s">
        <v>20</v>
      </c>
      <c r="K2" s="146" t="s">
        <v>8</v>
      </c>
      <c r="L2" s="147"/>
      <c r="M2" s="138" t="s">
        <v>21</v>
      </c>
      <c r="N2" s="138" t="s">
        <v>22</v>
      </c>
      <c r="O2" s="138" t="s">
        <v>24</v>
      </c>
      <c r="P2" s="138" t="s">
        <v>23</v>
      </c>
      <c r="Q2" s="138" t="s">
        <v>53</v>
      </c>
      <c r="R2" s="140" t="s">
        <v>20</v>
      </c>
    </row>
    <row r="3" spans="1:26" ht="36.75" thickBot="1">
      <c r="A3" s="24" t="s">
        <v>4</v>
      </c>
      <c r="B3" s="49" t="s">
        <v>0</v>
      </c>
      <c r="C3" s="62" t="s">
        <v>16</v>
      </c>
      <c r="D3" s="59" t="s">
        <v>1</v>
      </c>
      <c r="E3" s="25" t="s">
        <v>5</v>
      </c>
      <c r="F3" s="26" t="s">
        <v>6</v>
      </c>
      <c r="G3" s="143"/>
      <c r="H3" s="139"/>
      <c r="I3" s="139"/>
      <c r="J3" s="145"/>
      <c r="K3" s="25" t="s">
        <v>5</v>
      </c>
      <c r="L3" s="26" t="s">
        <v>6</v>
      </c>
      <c r="M3" s="139"/>
      <c r="N3" s="139"/>
      <c r="O3" s="139"/>
      <c r="P3" s="139"/>
      <c r="Q3" s="139"/>
      <c r="R3" s="141"/>
      <c r="S3" s="124" t="s">
        <v>101</v>
      </c>
      <c r="T3" s="124" t="s">
        <v>98</v>
      </c>
      <c r="U3" s="124" t="s">
        <v>99</v>
      </c>
      <c r="V3" s="124" t="s">
        <v>100</v>
      </c>
      <c r="X3" s="126" t="s">
        <v>102</v>
      </c>
    </row>
    <row r="4" spans="1:26">
      <c r="A4" s="15">
        <v>43009</v>
      </c>
      <c r="B4" s="3" t="s">
        <v>25</v>
      </c>
      <c r="C4" s="63"/>
      <c r="D4" s="51" t="s">
        <v>10</v>
      </c>
      <c r="E4" s="27">
        <f>'Jul -Sept 2017'!E41</f>
        <v>-2.7599999999997635</v>
      </c>
      <c r="F4" s="28">
        <f>'Jul -Sept 2017'!F41</f>
        <v>11311.580000000002</v>
      </c>
      <c r="G4" s="74">
        <f>'Jul -Sept 2017'!G41</f>
        <v>3.09</v>
      </c>
      <c r="H4" s="77">
        <f>'Jul -Sept 2017'!H41</f>
        <v>6795</v>
      </c>
      <c r="I4" s="77">
        <f>'Jul -Sept 2017'!I41</f>
        <v>713.67</v>
      </c>
      <c r="J4" s="3">
        <f>'Jul -Sept 2017'!J41</f>
        <v>76.63</v>
      </c>
      <c r="K4" s="27">
        <f>'Jul -Sept 2017'!K41</f>
        <v>11029.05</v>
      </c>
      <c r="L4" s="28">
        <f>'Jul -Sept 2017'!L41</f>
        <v>3330.4</v>
      </c>
      <c r="M4" s="77">
        <f>'Jul -Sept 2017'!M41</f>
        <v>970.52</v>
      </c>
      <c r="N4" s="77">
        <f>'Jul -Sept 2017'!N41</f>
        <v>1316.31</v>
      </c>
      <c r="O4" s="77">
        <f>'Jul -Sept 2017'!O41</f>
        <v>395</v>
      </c>
      <c r="P4" s="77">
        <f>'Jul -Sept 2017'!P41</f>
        <v>119.98</v>
      </c>
      <c r="Q4" s="77">
        <f>'Jul -Sept 2017'!Q41</f>
        <v>125</v>
      </c>
      <c r="R4" s="117">
        <f>'Jul -Sept 2017'!R41</f>
        <v>212.65</v>
      </c>
      <c r="S4" s="125">
        <v>43370</v>
      </c>
      <c r="T4" s="124">
        <v>1119.23</v>
      </c>
      <c r="U4" s="124">
        <v>11311.31</v>
      </c>
      <c r="V4" s="124">
        <f>SUM(T4:U4)</f>
        <v>12430.539999999999</v>
      </c>
      <c r="X4" s="127">
        <f>F4+E4</f>
        <v>11308.820000000002</v>
      </c>
      <c r="Z4" s="129">
        <f>V4-X4</f>
        <v>1121.7199999999975</v>
      </c>
    </row>
    <row r="5" spans="1:26">
      <c r="A5" s="17">
        <v>43398</v>
      </c>
      <c r="B5" s="4" t="s">
        <v>85</v>
      </c>
      <c r="C5" s="71"/>
      <c r="D5" s="60">
        <v>612</v>
      </c>
      <c r="E5" s="29"/>
      <c r="F5" s="30"/>
      <c r="G5" s="75"/>
      <c r="H5" s="78"/>
      <c r="I5" s="78"/>
      <c r="J5" s="4"/>
      <c r="K5" s="29">
        <v>364.89</v>
      </c>
      <c r="L5" s="30"/>
      <c r="M5" s="78">
        <v>364.89</v>
      </c>
      <c r="N5" s="78"/>
      <c r="O5" s="78"/>
      <c r="P5" s="78"/>
      <c r="Q5" s="78"/>
      <c r="R5" s="30"/>
      <c r="S5" s="16"/>
    </row>
    <row r="6" spans="1:26">
      <c r="A6" s="17">
        <v>43398</v>
      </c>
      <c r="B6" s="135" t="s">
        <v>107</v>
      </c>
      <c r="C6" s="71"/>
      <c r="D6" s="60" t="s">
        <v>95</v>
      </c>
      <c r="E6" s="29"/>
      <c r="F6" s="30"/>
      <c r="G6" s="75"/>
      <c r="H6" s="78"/>
      <c r="I6" s="78"/>
      <c r="J6" s="4"/>
      <c r="K6" s="29"/>
      <c r="L6" s="30"/>
      <c r="M6" s="78"/>
      <c r="N6" s="78"/>
      <c r="O6" s="78"/>
      <c r="P6" s="78"/>
      <c r="Q6" s="78"/>
      <c r="R6" s="30"/>
    </row>
    <row r="7" spans="1:26">
      <c r="A7" s="17">
        <v>43398</v>
      </c>
      <c r="B7" s="4" t="s">
        <v>87</v>
      </c>
      <c r="C7" s="71"/>
      <c r="D7" s="60">
        <v>614</v>
      </c>
      <c r="E7" s="29"/>
      <c r="F7" s="30"/>
      <c r="G7" s="75"/>
      <c r="H7" s="78"/>
      <c r="I7" s="78"/>
      <c r="J7" s="4"/>
      <c r="K7" s="29">
        <v>92.4</v>
      </c>
      <c r="L7" s="30"/>
      <c r="M7" s="78"/>
      <c r="N7" s="78">
        <v>77</v>
      </c>
      <c r="O7" s="78"/>
      <c r="P7" s="78"/>
      <c r="Q7" s="78"/>
      <c r="R7" s="30">
        <v>15.4</v>
      </c>
    </row>
    <row r="8" spans="1:26">
      <c r="A8" s="17">
        <v>43412</v>
      </c>
      <c r="B8" s="4" t="s">
        <v>88</v>
      </c>
      <c r="C8" s="71"/>
      <c r="D8" s="60">
        <v>615</v>
      </c>
      <c r="E8" s="29"/>
      <c r="F8" s="30"/>
      <c r="G8" s="75"/>
      <c r="H8" s="78"/>
      <c r="I8" s="78"/>
      <c r="J8" s="4"/>
      <c r="K8" s="29">
        <v>36</v>
      </c>
      <c r="L8" s="30"/>
      <c r="M8" s="78"/>
      <c r="N8" s="78"/>
      <c r="O8" s="78"/>
      <c r="P8" s="78">
        <v>30</v>
      </c>
      <c r="Q8" s="78"/>
      <c r="R8" s="30">
        <v>6</v>
      </c>
    </row>
    <row r="9" spans="1:26">
      <c r="A9" s="17">
        <v>43412</v>
      </c>
      <c r="B9" s="4" t="s">
        <v>89</v>
      </c>
      <c r="C9" s="71"/>
      <c r="D9" s="60">
        <v>616</v>
      </c>
      <c r="E9" s="29"/>
      <c r="F9" s="30"/>
      <c r="G9" s="75"/>
      <c r="H9" s="78"/>
      <c r="I9" s="78"/>
      <c r="J9" s="4"/>
      <c r="K9" s="29">
        <v>17.559999999999999</v>
      </c>
      <c r="L9" s="30"/>
      <c r="M9" s="78"/>
      <c r="N9" s="78"/>
      <c r="O9" s="78"/>
      <c r="P9" s="78">
        <v>14.64</v>
      </c>
      <c r="Q9" s="78"/>
      <c r="R9" s="30">
        <v>2.92</v>
      </c>
    </row>
    <row r="10" spans="1:26">
      <c r="A10" s="17">
        <v>43405</v>
      </c>
      <c r="B10" s="4" t="s">
        <v>90</v>
      </c>
      <c r="C10" s="71"/>
      <c r="D10" s="60"/>
      <c r="E10" s="29">
        <v>200</v>
      </c>
      <c r="F10" s="30"/>
      <c r="G10" s="75"/>
      <c r="H10" s="78"/>
      <c r="I10" s="78"/>
      <c r="J10" s="4"/>
      <c r="K10" s="29"/>
      <c r="L10" s="30">
        <v>200</v>
      </c>
      <c r="M10" s="78"/>
      <c r="N10" s="78"/>
      <c r="O10" s="78"/>
      <c r="P10" s="78"/>
      <c r="Q10" s="78"/>
      <c r="R10" s="30"/>
    </row>
    <row r="11" spans="1:26">
      <c r="A11" s="17">
        <v>43417</v>
      </c>
      <c r="B11" s="4" t="s">
        <v>90</v>
      </c>
      <c r="C11" s="71"/>
      <c r="D11" s="60"/>
      <c r="E11" s="29">
        <v>610</v>
      </c>
      <c r="F11" s="30"/>
      <c r="G11" s="75"/>
      <c r="H11" s="78"/>
      <c r="I11" s="78"/>
      <c r="J11" s="4"/>
      <c r="K11" s="29"/>
      <c r="L11" s="30">
        <v>610</v>
      </c>
      <c r="M11" s="78"/>
      <c r="N11" s="78"/>
      <c r="O11" s="78"/>
      <c r="P11" s="78"/>
      <c r="Q11" s="78"/>
      <c r="R11" s="30"/>
    </row>
    <row r="12" spans="1:26">
      <c r="A12" s="17">
        <v>43445</v>
      </c>
      <c r="B12" s="4" t="s">
        <v>91</v>
      </c>
      <c r="C12" s="71"/>
      <c r="D12" s="60"/>
      <c r="E12" s="29"/>
      <c r="F12" s="30"/>
      <c r="G12" s="75"/>
      <c r="H12" s="78"/>
      <c r="I12" s="78"/>
      <c r="J12" s="4"/>
      <c r="K12" s="29">
        <v>35</v>
      </c>
      <c r="L12" s="30"/>
      <c r="M12" s="78"/>
      <c r="N12" s="78"/>
      <c r="O12" s="78"/>
      <c r="P12" s="78"/>
      <c r="Q12" s="78"/>
      <c r="R12" s="30"/>
    </row>
    <row r="13" spans="1:26">
      <c r="A13" s="17">
        <v>43445</v>
      </c>
      <c r="B13" s="4" t="s">
        <v>55</v>
      </c>
      <c r="C13" s="71"/>
      <c r="D13" s="60"/>
      <c r="E13" s="29">
        <v>0.46</v>
      </c>
      <c r="F13" s="30"/>
      <c r="G13" s="75">
        <v>0.46</v>
      </c>
      <c r="H13" s="78"/>
      <c r="I13" s="78"/>
      <c r="J13" s="4"/>
      <c r="K13" s="29"/>
      <c r="L13" s="30"/>
      <c r="M13" s="78"/>
      <c r="N13" s="78"/>
      <c r="O13" s="78"/>
      <c r="P13" s="78"/>
      <c r="Q13" s="78"/>
      <c r="R13" s="30"/>
    </row>
    <row r="14" spans="1:26">
      <c r="A14" s="17">
        <v>43445</v>
      </c>
      <c r="B14" s="4" t="s">
        <v>92</v>
      </c>
      <c r="C14" s="71"/>
      <c r="D14" s="60"/>
      <c r="E14" s="29"/>
      <c r="F14" s="30"/>
      <c r="G14" s="75"/>
      <c r="H14" s="78"/>
      <c r="I14" s="78"/>
      <c r="J14" s="4"/>
      <c r="K14" s="29">
        <v>7.5</v>
      </c>
      <c r="L14" s="30"/>
      <c r="M14" s="78"/>
      <c r="N14" s="78"/>
      <c r="O14" s="78"/>
      <c r="P14" s="78"/>
      <c r="Q14" s="78"/>
      <c r="R14" s="30"/>
    </row>
    <row r="15" spans="1:26">
      <c r="A15" s="17">
        <v>43445</v>
      </c>
      <c r="B15" s="4" t="s">
        <v>92</v>
      </c>
      <c r="C15" s="71"/>
      <c r="D15" s="60"/>
      <c r="E15" s="29">
        <v>7.5</v>
      </c>
      <c r="F15" s="30"/>
      <c r="G15" s="75"/>
      <c r="H15" s="78"/>
      <c r="I15" s="78"/>
      <c r="J15" s="4"/>
      <c r="K15" s="29"/>
      <c r="L15" s="30"/>
      <c r="M15" s="78"/>
      <c r="N15" s="78"/>
      <c r="O15" s="78"/>
      <c r="P15" s="78"/>
      <c r="Q15" s="78"/>
      <c r="R15" s="30"/>
    </row>
    <row r="16" spans="1:26">
      <c r="A16" s="17">
        <v>43413</v>
      </c>
      <c r="B16" s="4" t="s">
        <v>55</v>
      </c>
      <c r="C16" s="71"/>
      <c r="D16" s="60"/>
      <c r="E16" s="29">
        <v>0.48</v>
      </c>
      <c r="F16" s="30"/>
      <c r="G16" s="75">
        <v>0.48</v>
      </c>
      <c r="H16" s="78"/>
      <c r="I16" s="78"/>
      <c r="J16" s="4"/>
      <c r="K16" s="29"/>
      <c r="L16" s="30"/>
      <c r="M16" s="78"/>
      <c r="N16" s="78"/>
      <c r="O16" s="78"/>
      <c r="P16" s="78"/>
      <c r="Q16" s="78"/>
      <c r="R16" s="30"/>
    </row>
    <row r="17" spans="1:18">
      <c r="A17" s="17">
        <v>43382</v>
      </c>
      <c r="B17" s="116" t="s">
        <v>55</v>
      </c>
      <c r="C17" s="71"/>
      <c r="D17" s="60"/>
      <c r="E17" s="29">
        <v>0.44</v>
      </c>
      <c r="F17" s="30"/>
      <c r="G17" s="75">
        <v>0.44</v>
      </c>
      <c r="H17" s="78"/>
      <c r="I17" s="78"/>
      <c r="J17" s="4"/>
      <c r="K17" s="29"/>
      <c r="L17" s="30"/>
      <c r="M17" s="78"/>
      <c r="N17" s="78"/>
      <c r="O17" s="78"/>
      <c r="P17" s="78"/>
      <c r="Q17" s="78"/>
      <c r="R17" s="30"/>
    </row>
    <row r="18" spans="1:18">
      <c r="A18" s="17">
        <v>43456</v>
      </c>
      <c r="B18" s="4" t="s">
        <v>86</v>
      </c>
      <c r="C18" s="71"/>
      <c r="D18" s="60" t="s">
        <v>95</v>
      </c>
      <c r="E18" s="29"/>
      <c r="F18" s="30"/>
      <c r="G18" s="75"/>
      <c r="H18" s="78"/>
      <c r="I18" s="78"/>
      <c r="J18" s="4"/>
      <c r="K18" s="29">
        <v>99.6</v>
      </c>
      <c r="L18" s="30"/>
      <c r="M18" s="78">
        <v>99.6</v>
      </c>
      <c r="N18" s="78"/>
      <c r="O18" s="78"/>
      <c r="P18" s="78"/>
      <c r="Q18" s="78"/>
      <c r="R18" s="30"/>
    </row>
    <row r="19" spans="1:18">
      <c r="A19" s="17">
        <v>43400</v>
      </c>
      <c r="B19" s="4" t="s">
        <v>103</v>
      </c>
      <c r="C19" s="71"/>
      <c r="D19" s="60"/>
      <c r="E19" s="132">
        <v>50</v>
      </c>
      <c r="F19" s="30"/>
      <c r="G19" s="75"/>
      <c r="H19" s="78"/>
      <c r="I19" s="78"/>
      <c r="J19" s="4"/>
      <c r="K19" s="29"/>
      <c r="L19" s="30"/>
      <c r="M19" s="78"/>
      <c r="N19" s="78"/>
      <c r="O19" s="78"/>
      <c r="P19" s="133">
        <v>50</v>
      </c>
      <c r="Q19" s="78"/>
      <c r="R19" s="30"/>
    </row>
    <row r="20" spans="1:18">
      <c r="A20" s="17">
        <v>43400</v>
      </c>
      <c r="B20" s="4" t="s">
        <v>108</v>
      </c>
      <c r="C20" s="71"/>
      <c r="D20" s="137">
        <v>606</v>
      </c>
      <c r="E20" s="29"/>
      <c r="F20" s="30"/>
      <c r="G20" s="75"/>
      <c r="H20" s="78"/>
      <c r="I20" s="78"/>
      <c r="J20" s="4"/>
      <c r="K20" s="121">
        <v>50</v>
      </c>
      <c r="L20" s="30"/>
      <c r="M20" s="78"/>
      <c r="N20" s="78"/>
      <c r="O20" s="78"/>
      <c r="P20" s="78">
        <v>50</v>
      </c>
      <c r="Q20" s="78"/>
      <c r="R20" s="30"/>
    </row>
    <row r="21" spans="1:18">
      <c r="A21" s="17"/>
      <c r="B21" s="4"/>
      <c r="C21" s="71"/>
      <c r="D21" s="60"/>
      <c r="E21" s="29"/>
      <c r="F21" s="30"/>
      <c r="G21" s="75"/>
      <c r="H21" s="78"/>
      <c r="I21" s="78"/>
      <c r="J21" s="4"/>
      <c r="K21" s="29"/>
      <c r="L21" s="30"/>
      <c r="M21" s="78"/>
      <c r="N21" s="78"/>
      <c r="O21" s="78"/>
      <c r="P21" s="78"/>
      <c r="Q21" s="78"/>
      <c r="R21" s="30"/>
    </row>
    <row r="22" spans="1:18">
      <c r="A22" s="17"/>
      <c r="B22" s="4"/>
      <c r="C22" s="71"/>
      <c r="D22" s="60"/>
      <c r="E22" s="29"/>
      <c r="F22" s="30"/>
      <c r="G22" s="75"/>
      <c r="H22" s="78"/>
      <c r="I22" s="78"/>
      <c r="J22" s="4"/>
      <c r="K22" s="29"/>
      <c r="L22" s="30"/>
      <c r="M22" s="78"/>
      <c r="N22" s="78"/>
      <c r="O22" s="78"/>
      <c r="P22" s="78"/>
      <c r="Q22" s="78"/>
      <c r="R22" s="30"/>
    </row>
    <row r="23" spans="1:18">
      <c r="A23" s="17"/>
      <c r="B23" s="4"/>
      <c r="C23" s="64"/>
      <c r="D23" s="52"/>
      <c r="E23" s="29"/>
      <c r="F23" s="30"/>
      <c r="G23" s="75"/>
      <c r="H23" s="78"/>
      <c r="I23" s="78"/>
      <c r="J23" s="4"/>
      <c r="K23" s="29"/>
      <c r="L23" s="30"/>
      <c r="M23" s="78"/>
      <c r="N23" s="78"/>
      <c r="O23" s="78"/>
      <c r="P23" s="78"/>
      <c r="Q23" s="78"/>
      <c r="R23" s="30"/>
    </row>
    <row r="24" spans="1:18">
      <c r="A24" s="17"/>
      <c r="B24" s="4"/>
      <c r="C24" s="64"/>
      <c r="D24" s="52"/>
      <c r="E24" s="29"/>
      <c r="F24" s="30"/>
      <c r="G24" s="75"/>
      <c r="H24" s="78"/>
      <c r="I24" s="78"/>
      <c r="J24" s="4"/>
      <c r="K24" s="29"/>
      <c r="L24" s="30"/>
      <c r="M24" s="78"/>
      <c r="N24" s="78"/>
      <c r="O24" s="78"/>
      <c r="P24" s="78"/>
      <c r="Q24" s="78"/>
      <c r="R24" s="30"/>
    </row>
    <row r="25" spans="1:18">
      <c r="A25" s="17"/>
      <c r="B25" s="4"/>
      <c r="C25" s="64"/>
      <c r="D25" s="52"/>
      <c r="E25" s="29"/>
      <c r="F25" s="30"/>
      <c r="G25" s="75"/>
      <c r="H25" s="78"/>
      <c r="I25" s="78"/>
      <c r="J25" s="4"/>
      <c r="K25" s="29"/>
      <c r="L25" s="30"/>
      <c r="M25" s="78"/>
      <c r="N25" s="78"/>
      <c r="O25" s="78"/>
      <c r="P25" s="78"/>
      <c r="Q25" s="78"/>
      <c r="R25" s="30"/>
    </row>
    <row r="26" spans="1:18">
      <c r="A26" s="17"/>
      <c r="B26" s="4"/>
      <c r="C26" s="64"/>
      <c r="D26" s="52"/>
      <c r="E26" s="29"/>
      <c r="F26" s="30"/>
      <c r="G26" s="75"/>
      <c r="H26" s="78"/>
      <c r="I26" s="78"/>
      <c r="J26" s="4"/>
      <c r="K26" s="29"/>
      <c r="L26" s="30"/>
      <c r="M26" s="78"/>
      <c r="N26" s="78"/>
      <c r="O26" s="78"/>
      <c r="P26" s="78"/>
      <c r="Q26" s="78"/>
      <c r="R26" s="30"/>
    </row>
    <row r="27" spans="1:18">
      <c r="A27" s="17"/>
      <c r="B27" s="4"/>
      <c r="C27" s="64"/>
      <c r="D27" s="52"/>
      <c r="E27" s="29"/>
      <c r="F27" s="30"/>
      <c r="G27" s="75"/>
      <c r="H27" s="78"/>
      <c r="I27" s="78"/>
      <c r="J27" s="4"/>
      <c r="K27" s="29"/>
      <c r="L27" s="30"/>
      <c r="M27" s="78"/>
      <c r="N27" s="78"/>
      <c r="O27" s="78"/>
      <c r="P27" s="78"/>
      <c r="Q27" s="78"/>
      <c r="R27" s="30"/>
    </row>
    <row r="28" spans="1:18">
      <c r="A28" s="17"/>
      <c r="B28" s="4"/>
      <c r="C28" s="64"/>
      <c r="D28" s="52"/>
      <c r="E28" s="29"/>
      <c r="F28" s="30"/>
      <c r="G28" s="75"/>
      <c r="H28" s="78"/>
      <c r="I28" s="78"/>
      <c r="J28" s="4"/>
      <c r="K28" s="29"/>
      <c r="L28" s="30"/>
      <c r="M28" s="78"/>
      <c r="N28" s="78"/>
      <c r="O28" s="78"/>
      <c r="P28" s="78"/>
      <c r="Q28" s="78"/>
      <c r="R28" s="30"/>
    </row>
    <row r="29" spans="1:18">
      <c r="A29" s="18"/>
      <c r="B29" s="4"/>
      <c r="C29" s="64"/>
      <c r="D29" s="52"/>
      <c r="E29" s="29"/>
      <c r="F29" s="30"/>
      <c r="G29" s="75"/>
      <c r="H29" s="78"/>
      <c r="I29" s="78"/>
      <c r="J29" s="4"/>
      <c r="K29" s="29"/>
      <c r="L29" s="30"/>
      <c r="M29" s="78"/>
      <c r="N29" s="78"/>
      <c r="O29" s="78"/>
      <c r="P29" s="78"/>
      <c r="Q29" s="78"/>
      <c r="R29" s="30"/>
    </row>
    <row r="30" spans="1:18">
      <c r="A30" s="18"/>
      <c r="B30" s="4"/>
      <c r="C30" s="64"/>
      <c r="D30" s="52"/>
      <c r="E30" s="29"/>
      <c r="F30" s="30"/>
      <c r="G30" s="75"/>
      <c r="H30" s="78"/>
      <c r="I30" s="78"/>
      <c r="J30" s="4"/>
      <c r="K30" s="29"/>
      <c r="L30" s="30"/>
      <c r="M30" s="78"/>
      <c r="N30" s="78"/>
      <c r="O30" s="78"/>
      <c r="P30" s="78"/>
      <c r="Q30" s="78"/>
      <c r="R30" s="30"/>
    </row>
    <row r="31" spans="1:18">
      <c r="A31" s="19"/>
      <c r="B31" s="5"/>
      <c r="C31" s="65"/>
      <c r="D31" s="53"/>
      <c r="E31" s="39"/>
      <c r="F31" s="32"/>
      <c r="G31" s="75"/>
      <c r="H31" s="78"/>
      <c r="I31" s="78"/>
      <c r="J31" s="4"/>
      <c r="K31" s="31"/>
      <c r="L31" s="32"/>
      <c r="M31" s="78"/>
      <c r="N31" s="78"/>
      <c r="O31" s="78"/>
      <c r="P31" s="78"/>
      <c r="Q31" s="78"/>
      <c r="R31" s="30"/>
    </row>
    <row r="32" spans="1:18">
      <c r="A32" s="44">
        <v>43100</v>
      </c>
      <c r="B32" s="6" t="s">
        <v>96</v>
      </c>
      <c r="C32" s="72"/>
      <c r="D32" s="61"/>
      <c r="E32" s="45">
        <f>SUM(E4:E31)</f>
        <v>866.12000000000035</v>
      </c>
      <c r="F32" s="46">
        <f>SUM(F4:F31)</f>
        <v>11311.580000000002</v>
      </c>
      <c r="G32" s="88">
        <f>SUM(G5:G31)</f>
        <v>1.38</v>
      </c>
      <c r="H32" s="89">
        <f t="shared" ref="H32:R32" si="0">SUM(H5:H31)</f>
        <v>0</v>
      </c>
      <c r="I32" s="89">
        <f t="shared" si="0"/>
        <v>0</v>
      </c>
      <c r="J32" s="90">
        <f t="shared" si="0"/>
        <v>0</v>
      </c>
      <c r="K32" s="91">
        <f t="shared" si="0"/>
        <v>702.94999999999993</v>
      </c>
      <c r="L32" s="92">
        <f t="shared" si="0"/>
        <v>810</v>
      </c>
      <c r="M32" s="94">
        <f t="shared" si="0"/>
        <v>464.49</v>
      </c>
      <c r="N32" s="94">
        <f t="shared" si="0"/>
        <v>77</v>
      </c>
      <c r="O32" s="94">
        <f t="shared" si="0"/>
        <v>0</v>
      </c>
      <c r="P32" s="94">
        <f t="shared" si="0"/>
        <v>144.63999999999999</v>
      </c>
      <c r="Q32" s="94">
        <f t="shared" si="0"/>
        <v>0</v>
      </c>
      <c r="R32" s="100">
        <f t="shared" si="0"/>
        <v>24.32</v>
      </c>
    </row>
    <row r="33" spans="1:18" ht="15.75" thickBot="1">
      <c r="A33" s="21">
        <v>43100</v>
      </c>
      <c r="B33" s="7" t="s">
        <v>97</v>
      </c>
      <c r="C33" s="67"/>
      <c r="D33" s="55"/>
      <c r="E33" s="35">
        <f>K32</f>
        <v>702.94999999999993</v>
      </c>
      <c r="F33" s="36">
        <f>L32</f>
        <v>810</v>
      </c>
      <c r="G33" s="85"/>
      <c r="H33" s="86"/>
      <c r="I33" s="86"/>
      <c r="J33" s="87"/>
      <c r="K33" s="81"/>
      <c r="L33" s="82"/>
      <c r="M33" s="96"/>
      <c r="N33" s="97"/>
      <c r="O33" s="97"/>
      <c r="P33" s="97"/>
      <c r="Q33" s="97"/>
      <c r="R33" s="98"/>
    </row>
    <row r="34" spans="1:18" ht="15.75" thickBot="1">
      <c r="A34" s="22">
        <v>43100</v>
      </c>
      <c r="B34" s="8" t="s">
        <v>13</v>
      </c>
      <c r="C34" s="73" t="s">
        <v>3</v>
      </c>
      <c r="D34" s="56" t="s">
        <v>3</v>
      </c>
      <c r="E34" s="37">
        <f>E32-E33</f>
        <v>163.17000000000041</v>
      </c>
      <c r="F34" s="38">
        <f>F32-F33</f>
        <v>10501.580000000002</v>
      </c>
      <c r="G34" s="83">
        <f>G32+G4</f>
        <v>4.47</v>
      </c>
      <c r="H34" s="80">
        <f t="shared" ref="H34:R34" si="1">H32+H4</f>
        <v>6795</v>
      </c>
      <c r="I34" s="80">
        <f t="shared" si="1"/>
        <v>713.67</v>
      </c>
      <c r="J34" s="84">
        <f t="shared" si="1"/>
        <v>76.63</v>
      </c>
      <c r="K34" s="37">
        <f t="shared" si="1"/>
        <v>11732</v>
      </c>
      <c r="L34" s="38">
        <f t="shared" si="1"/>
        <v>4140.3999999999996</v>
      </c>
      <c r="M34" s="80">
        <f t="shared" si="1"/>
        <v>1435.01</v>
      </c>
      <c r="N34" s="80">
        <f t="shared" si="1"/>
        <v>1393.31</v>
      </c>
      <c r="O34" s="80">
        <f t="shared" si="1"/>
        <v>395</v>
      </c>
      <c r="P34" s="80">
        <f t="shared" si="1"/>
        <v>264.62</v>
      </c>
      <c r="Q34" s="80">
        <f t="shared" si="1"/>
        <v>125</v>
      </c>
      <c r="R34" s="38">
        <f t="shared" si="1"/>
        <v>236.97</v>
      </c>
    </row>
    <row r="35" spans="1:18" ht="15.75" thickTop="1">
      <c r="A35" s="23"/>
      <c r="B35" s="10"/>
      <c r="C35" s="9"/>
      <c r="D35" s="9"/>
      <c r="E35" s="10"/>
      <c r="F35" s="10"/>
      <c r="K35" s="10"/>
      <c r="L35" s="10"/>
    </row>
    <row r="36" spans="1:18" s="109" customFormat="1">
      <c r="A36" s="106"/>
      <c r="B36" s="10" t="s">
        <v>27</v>
      </c>
      <c r="C36" s="107"/>
      <c r="D36" s="108"/>
      <c r="E36" s="12"/>
      <c r="F36" s="11"/>
      <c r="G36" s="13">
        <f>SUM(G34:J34)</f>
        <v>7589.77</v>
      </c>
      <c r="H36" s="13"/>
      <c r="I36" s="13"/>
      <c r="J36" s="13"/>
      <c r="K36" s="10" t="s">
        <v>28</v>
      </c>
      <c r="L36" s="11"/>
      <c r="M36" s="13">
        <f>SUM(M34:R34)</f>
        <v>3849.9099999999994</v>
      </c>
      <c r="N36" s="13"/>
      <c r="O36" s="13"/>
      <c r="P36" s="13"/>
      <c r="Q36" s="13"/>
      <c r="R36" s="13"/>
    </row>
    <row r="37" spans="1:18">
      <c r="A37" s="23"/>
      <c r="B37" s="14"/>
      <c r="C37" s="9"/>
      <c r="D37" s="9"/>
      <c r="E37" s="10"/>
      <c r="F37" s="10"/>
      <c r="G37" s="13"/>
      <c r="H37" s="13"/>
      <c r="I37" s="13"/>
      <c r="J37" s="13"/>
      <c r="K37" s="10"/>
      <c r="L37" s="10"/>
      <c r="M37" s="13"/>
      <c r="N37" s="13"/>
      <c r="O37" s="13"/>
      <c r="P37" s="13"/>
      <c r="Q37" s="13"/>
      <c r="R37" s="13"/>
    </row>
    <row r="38" spans="1:18">
      <c r="A38" s="23"/>
      <c r="B38" s="10" t="s">
        <v>62</v>
      </c>
      <c r="C38" s="58"/>
      <c r="D38" s="9"/>
      <c r="E38" s="10">
        <f>'Apr - Jun 2017'!E44</f>
        <v>7233.31</v>
      </c>
      <c r="F38" s="10"/>
      <c r="G38" s="2" t="s">
        <v>37</v>
      </c>
      <c r="H38" s="50"/>
      <c r="I38" s="1" t="s">
        <v>112</v>
      </c>
      <c r="K38" s="2">
        <v>163.86</v>
      </c>
      <c r="M38" s="10"/>
      <c r="N38" s="10"/>
      <c r="O38" s="10"/>
      <c r="P38" s="10"/>
      <c r="Q38" s="10"/>
      <c r="R38" s="10"/>
    </row>
    <row r="39" spans="1:18">
      <c r="B39" s="14" t="s">
        <v>113</v>
      </c>
      <c r="C39" s="58"/>
      <c r="D39" s="9"/>
      <c r="E39" s="110">
        <f>G36</f>
        <v>7589.77</v>
      </c>
      <c r="F39" s="10"/>
      <c r="G39" s="2" t="s">
        <v>38</v>
      </c>
      <c r="H39" s="50"/>
      <c r="I39" s="1" t="s">
        <v>112</v>
      </c>
      <c r="K39" s="113">
        <v>10501.31</v>
      </c>
      <c r="M39" s="10"/>
      <c r="N39" s="10"/>
      <c r="O39" s="10"/>
      <c r="P39" s="10"/>
      <c r="Q39" s="10"/>
      <c r="R39" s="10"/>
    </row>
    <row r="40" spans="1:18">
      <c r="B40" s="14"/>
      <c r="C40" s="58"/>
      <c r="E40" s="111">
        <f>SUM(E38:E39)</f>
        <v>14823.080000000002</v>
      </c>
      <c r="H40" s="50"/>
      <c r="I40" s="1"/>
      <c r="K40" s="111">
        <f>SUM(K38:K39)</f>
        <v>10665.17</v>
      </c>
      <c r="M40" s="10"/>
      <c r="N40" s="10"/>
      <c r="O40" s="10"/>
      <c r="P40" s="10"/>
      <c r="Q40" s="10"/>
      <c r="R40" s="10"/>
    </row>
    <row r="41" spans="1:18">
      <c r="B41" s="14" t="s">
        <v>114</v>
      </c>
      <c r="C41" s="58"/>
      <c r="E41" s="2">
        <f>M36</f>
        <v>3849.9099999999994</v>
      </c>
      <c r="G41" s="2" t="s">
        <v>32</v>
      </c>
    </row>
    <row r="42" spans="1:18" ht="24.6" customHeight="1" thickBot="1">
      <c r="B42" s="10" t="s">
        <v>115</v>
      </c>
      <c r="C42" s="58"/>
      <c r="E42" s="112">
        <f>E40-E41</f>
        <v>10973.170000000002</v>
      </c>
      <c r="G42" s="111" t="s">
        <v>111</v>
      </c>
      <c r="K42" s="112">
        <f>K40-K41</f>
        <v>10665.17</v>
      </c>
    </row>
    <row r="43" spans="1:18" ht="15.75" thickTop="1">
      <c r="B43" s="14"/>
      <c r="C43" s="58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4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workbookViewId="0">
      <selection activeCell="B11" sqref="B11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6.5" thickTop="1" thickBot="1">
      <c r="A2" s="40"/>
      <c r="B2" s="41"/>
      <c r="C2" s="70"/>
      <c r="D2" s="42"/>
      <c r="E2" s="146" t="s">
        <v>7</v>
      </c>
      <c r="F2" s="147"/>
      <c r="G2" s="142" t="s">
        <v>19</v>
      </c>
      <c r="H2" s="138" t="s">
        <v>17</v>
      </c>
      <c r="I2" s="138" t="s">
        <v>18</v>
      </c>
      <c r="J2" s="144" t="s">
        <v>20</v>
      </c>
      <c r="K2" s="146" t="s">
        <v>8</v>
      </c>
      <c r="L2" s="147"/>
      <c r="M2" s="138" t="s">
        <v>21</v>
      </c>
      <c r="N2" s="138" t="s">
        <v>22</v>
      </c>
      <c r="O2" s="138" t="s">
        <v>24</v>
      </c>
      <c r="P2" s="138" t="s">
        <v>23</v>
      </c>
      <c r="Q2" s="138" t="s">
        <v>53</v>
      </c>
      <c r="R2" s="140" t="s">
        <v>20</v>
      </c>
    </row>
    <row r="3" spans="1:26" ht="36.75" thickBot="1">
      <c r="A3" s="24" t="s">
        <v>4</v>
      </c>
      <c r="B3" s="49" t="s">
        <v>0</v>
      </c>
      <c r="C3" s="62" t="s">
        <v>16</v>
      </c>
      <c r="D3" s="59" t="s">
        <v>1</v>
      </c>
      <c r="E3" s="25" t="s">
        <v>5</v>
      </c>
      <c r="F3" s="26" t="s">
        <v>6</v>
      </c>
      <c r="G3" s="143"/>
      <c r="H3" s="139"/>
      <c r="I3" s="139"/>
      <c r="J3" s="145"/>
      <c r="K3" s="25" t="s">
        <v>5</v>
      </c>
      <c r="L3" s="26" t="s">
        <v>6</v>
      </c>
      <c r="M3" s="139"/>
      <c r="N3" s="139"/>
      <c r="O3" s="139"/>
      <c r="P3" s="139"/>
      <c r="Q3" s="139"/>
      <c r="R3" s="141"/>
      <c r="S3" s="124" t="s">
        <v>101</v>
      </c>
      <c r="T3" s="124" t="s">
        <v>98</v>
      </c>
      <c r="U3" s="124" t="s">
        <v>99</v>
      </c>
      <c r="V3" s="124" t="s">
        <v>100</v>
      </c>
      <c r="X3" s="126" t="s">
        <v>102</v>
      </c>
    </row>
    <row r="4" spans="1:26">
      <c r="A4" s="15">
        <v>43101</v>
      </c>
      <c r="B4" s="3" t="s">
        <v>26</v>
      </c>
      <c r="C4" s="63"/>
      <c r="D4" s="51" t="s">
        <v>10</v>
      </c>
      <c r="E4" s="27">
        <f>'Oct-Dec 2017'!E34</f>
        <v>163.17000000000041</v>
      </c>
      <c r="F4" s="28">
        <f>'Oct-Dec 2017'!F34</f>
        <v>10501.580000000002</v>
      </c>
      <c r="G4" s="74">
        <f>'Oct-Dec 2017'!G34</f>
        <v>4.47</v>
      </c>
      <c r="H4" s="77">
        <f>'Oct-Dec 2017'!H34</f>
        <v>6795</v>
      </c>
      <c r="I4" s="77">
        <f>'Oct-Dec 2017'!I34</f>
        <v>713.67</v>
      </c>
      <c r="J4" s="3">
        <f>'Oct-Dec 2017'!J34</f>
        <v>76.63</v>
      </c>
      <c r="K4" s="27">
        <f>'Oct-Dec 2017'!K34</f>
        <v>11732</v>
      </c>
      <c r="L4" s="28">
        <f>'Oct-Dec 2017'!L34</f>
        <v>4140.3999999999996</v>
      </c>
      <c r="M4" s="77">
        <f>'Oct-Dec 2017'!M34</f>
        <v>1435.01</v>
      </c>
      <c r="N4" s="77">
        <f>'Oct-Dec 2017'!N34</f>
        <v>1393.31</v>
      </c>
      <c r="O4" s="77">
        <f>'Oct-Dec 2017'!O34</f>
        <v>395</v>
      </c>
      <c r="P4" s="77">
        <f>'Oct-Dec 2017'!P34</f>
        <v>264.62</v>
      </c>
      <c r="Q4" s="77">
        <f>'Oct-Dec 2017'!Q34</f>
        <v>125</v>
      </c>
      <c r="R4" s="117">
        <f>'Oct-Dec 2017'!R34</f>
        <v>236.97</v>
      </c>
      <c r="S4" s="125">
        <v>43456</v>
      </c>
      <c r="T4" s="124">
        <v>163.86</v>
      </c>
      <c r="U4" s="124">
        <v>10501.31</v>
      </c>
      <c r="V4" s="124">
        <f>SUM(T4:U4)</f>
        <v>10665.17</v>
      </c>
      <c r="X4" s="127">
        <f>F4+E4</f>
        <v>10664.750000000002</v>
      </c>
      <c r="Z4" s="128">
        <f>V4-X4</f>
        <v>0.41999999999825377</v>
      </c>
    </row>
    <row r="5" spans="1:26">
      <c r="A5" s="17">
        <v>43109</v>
      </c>
      <c r="B5" s="4" t="s">
        <v>104</v>
      </c>
      <c r="C5" s="71"/>
      <c r="D5" s="60"/>
      <c r="E5" s="29">
        <v>0.42</v>
      </c>
      <c r="F5" s="30"/>
      <c r="G5" s="75"/>
      <c r="H5" s="78"/>
      <c r="I5" s="78"/>
      <c r="J5" s="4"/>
      <c r="K5" s="29"/>
      <c r="L5" s="30"/>
      <c r="M5" s="78"/>
      <c r="N5" s="78"/>
      <c r="O5" s="78"/>
      <c r="P5" s="78"/>
      <c r="Q5" s="78"/>
      <c r="R5" s="30"/>
    </row>
    <row r="6" spans="1:26">
      <c r="A6" s="17">
        <v>43118</v>
      </c>
      <c r="B6" s="4" t="s">
        <v>105</v>
      </c>
      <c r="C6" s="71"/>
      <c r="D6" s="60"/>
      <c r="E6" s="29">
        <v>2000</v>
      </c>
      <c r="F6" s="30"/>
      <c r="G6" s="75"/>
      <c r="H6" s="78"/>
      <c r="I6" s="78"/>
      <c r="J6" s="4"/>
      <c r="K6" s="29"/>
      <c r="L6" s="43"/>
      <c r="M6" s="78"/>
      <c r="N6" s="78"/>
      <c r="O6" s="78"/>
      <c r="P6" s="78"/>
      <c r="Q6" s="78"/>
      <c r="R6" s="30"/>
    </row>
    <row r="7" spans="1:26">
      <c r="A7" s="17">
        <v>43129</v>
      </c>
      <c r="B7" s="4" t="s">
        <v>109</v>
      </c>
      <c r="C7" s="71"/>
      <c r="D7" s="60">
        <v>618</v>
      </c>
      <c r="E7" s="29"/>
      <c r="F7" s="30"/>
      <c r="G7" s="75"/>
      <c r="H7" s="78"/>
      <c r="I7" s="78"/>
      <c r="J7" s="4"/>
      <c r="K7" s="29">
        <v>857.04</v>
      </c>
      <c r="L7" s="30"/>
      <c r="M7" s="78">
        <v>817.44</v>
      </c>
      <c r="N7" s="78"/>
      <c r="O7" s="78"/>
      <c r="P7" s="78"/>
      <c r="Q7" s="78"/>
      <c r="R7" s="30"/>
    </row>
    <row r="8" spans="1:26">
      <c r="A8" s="17">
        <v>43131</v>
      </c>
      <c r="B8" s="4" t="s">
        <v>110</v>
      </c>
      <c r="C8" s="71"/>
      <c r="D8" s="60">
        <v>617</v>
      </c>
      <c r="E8" s="29"/>
      <c r="F8" s="30"/>
      <c r="G8" s="75"/>
      <c r="H8" s="78"/>
      <c r="I8" s="78"/>
      <c r="J8" s="4"/>
      <c r="K8" s="29">
        <v>395</v>
      </c>
      <c r="L8" s="30"/>
      <c r="M8" s="78"/>
      <c r="N8" s="78"/>
      <c r="O8" s="78">
        <v>395</v>
      </c>
      <c r="P8" s="78"/>
      <c r="Q8" s="78"/>
      <c r="R8" s="30"/>
    </row>
    <row r="9" spans="1:26">
      <c r="A9" s="17">
        <v>43140</v>
      </c>
      <c r="B9" s="4" t="s">
        <v>55</v>
      </c>
      <c r="C9" s="71"/>
      <c r="D9" s="60"/>
      <c r="E9" s="29">
        <v>0.38</v>
      </c>
      <c r="F9" s="30"/>
      <c r="G9" s="75"/>
      <c r="H9" s="78"/>
      <c r="I9" s="78"/>
      <c r="J9" s="4"/>
      <c r="K9" s="29"/>
      <c r="L9" s="30"/>
      <c r="M9" s="78"/>
      <c r="N9" s="78"/>
      <c r="O9" s="78"/>
      <c r="P9" s="78"/>
      <c r="Q9" s="78"/>
      <c r="R9" s="30"/>
    </row>
    <row r="10" spans="1:26">
      <c r="A10" s="17">
        <v>43168</v>
      </c>
      <c r="B10" s="4" t="s">
        <v>55</v>
      </c>
      <c r="C10" s="71"/>
      <c r="D10" s="60"/>
      <c r="E10" s="29">
        <v>0.33</v>
      </c>
      <c r="F10" s="30"/>
      <c r="G10" s="75"/>
      <c r="H10" s="78"/>
      <c r="I10" s="78"/>
      <c r="J10" s="4"/>
      <c r="K10" s="29"/>
      <c r="L10" s="30"/>
      <c r="M10" s="78"/>
      <c r="N10" s="78"/>
      <c r="O10" s="78"/>
      <c r="P10" s="78"/>
      <c r="Q10" s="78"/>
      <c r="R10" s="30"/>
    </row>
    <row r="11" spans="1:26">
      <c r="A11" s="17">
        <v>43174</v>
      </c>
      <c r="B11" s="4" t="s">
        <v>121</v>
      </c>
      <c r="C11" s="71"/>
      <c r="D11" s="60"/>
      <c r="E11" s="29"/>
      <c r="F11" s="30"/>
      <c r="G11" s="75"/>
      <c r="H11" s="78"/>
      <c r="I11" s="78"/>
      <c r="J11" s="4"/>
      <c r="K11" s="29">
        <v>148.6</v>
      </c>
      <c r="L11" s="30"/>
      <c r="M11" s="78"/>
      <c r="N11" s="78"/>
      <c r="O11" s="78"/>
      <c r="P11" s="78"/>
      <c r="Q11" s="78"/>
      <c r="R11" s="30"/>
    </row>
    <row r="12" spans="1:26">
      <c r="A12" s="17"/>
      <c r="B12" s="4"/>
      <c r="C12" s="71"/>
      <c r="D12" s="60"/>
      <c r="E12" s="29"/>
      <c r="F12" s="30"/>
      <c r="G12" s="75"/>
      <c r="H12" s="78"/>
      <c r="I12" s="78"/>
      <c r="J12" s="4"/>
      <c r="K12" s="29"/>
      <c r="L12" s="30"/>
      <c r="M12" s="78"/>
      <c r="N12" s="78"/>
      <c r="O12" s="78"/>
      <c r="P12" s="78"/>
      <c r="Q12" s="78"/>
      <c r="R12" s="30"/>
    </row>
    <row r="13" spans="1:26">
      <c r="A13" s="17"/>
      <c r="B13" s="4"/>
      <c r="C13" s="71"/>
      <c r="D13" s="60"/>
      <c r="E13" s="29"/>
      <c r="F13" s="30"/>
      <c r="G13" s="75"/>
      <c r="H13" s="78"/>
      <c r="I13" s="78"/>
      <c r="J13" s="4"/>
      <c r="K13" s="29"/>
      <c r="L13" s="30"/>
      <c r="M13" s="78"/>
      <c r="N13" s="78"/>
      <c r="O13" s="78"/>
      <c r="P13" s="78"/>
      <c r="Q13" s="78"/>
      <c r="R13" s="30"/>
    </row>
    <row r="14" spans="1:26">
      <c r="A14" s="17"/>
      <c r="B14" s="4"/>
      <c r="C14" s="71"/>
      <c r="D14" s="60"/>
      <c r="E14" s="29"/>
      <c r="F14" s="30"/>
      <c r="G14" s="75"/>
      <c r="H14" s="78"/>
      <c r="I14" s="78"/>
      <c r="J14" s="4"/>
      <c r="K14" s="29"/>
      <c r="L14" s="30"/>
      <c r="M14" s="78"/>
      <c r="N14" s="78"/>
      <c r="O14" s="78"/>
      <c r="P14" s="78"/>
      <c r="Q14" s="78"/>
      <c r="R14" s="30"/>
    </row>
    <row r="15" spans="1:26">
      <c r="A15" s="17"/>
      <c r="B15" s="4"/>
      <c r="C15" s="71"/>
      <c r="D15" s="60"/>
      <c r="E15" s="29"/>
      <c r="F15" s="30"/>
      <c r="G15" s="75"/>
      <c r="H15" s="78"/>
      <c r="I15" s="78"/>
      <c r="J15" s="4"/>
      <c r="K15" s="29"/>
      <c r="L15" s="30"/>
      <c r="M15" s="78"/>
      <c r="N15" s="78"/>
      <c r="O15" s="78"/>
      <c r="P15" s="78"/>
      <c r="Q15" s="78"/>
      <c r="R15" s="30"/>
    </row>
    <row r="16" spans="1:26">
      <c r="A16" s="17"/>
      <c r="B16" s="4"/>
      <c r="C16" s="71"/>
      <c r="D16" s="60"/>
      <c r="E16" s="29"/>
      <c r="F16" s="30"/>
      <c r="G16" s="75"/>
      <c r="H16" s="78"/>
      <c r="I16" s="78"/>
      <c r="J16" s="4"/>
      <c r="K16" s="29"/>
      <c r="L16" s="30"/>
      <c r="M16" s="78"/>
      <c r="N16" s="78"/>
      <c r="O16" s="78"/>
      <c r="P16" s="78"/>
      <c r="Q16" s="78"/>
      <c r="R16" s="30"/>
    </row>
    <row r="17" spans="1:18">
      <c r="A17" s="17"/>
      <c r="B17" s="4"/>
      <c r="C17" s="71"/>
      <c r="D17" s="60"/>
      <c r="E17" s="29"/>
      <c r="F17" s="30"/>
      <c r="G17" s="75"/>
      <c r="H17" s="78"/>
      <c r="I17" s="78"/>
      <c r="J17" s="4"/>
      <c r="K17" s="29"/>
      <c r="L17" s="30"/>
      <c r="M17" s="78"/>
      <c r="N17" s="78"/>
      <c r="O17" s="78"/>
      <c r="P17" s="78"/>
      <c r="Q17" s="78"/>
      <c r="R17" s="30"/>
    </row>
    <row r="18" spans="1:18">
      <c r="A18" s="17"/>
      <c r="B18" s="4"/>
      <c r="C18" s="71"/>
      <c r="D18" s="60"/>
      <c r="E18" s="29"/>
      <c r="F18" s="30"/>
      <c r="G18" s="75"/>
      <c r="H18" s="78"/>
      <c r="I18" s="78"/>
      <c r="J18" s="4"/>
      <c r="K18" s="29"/>
      <c r="L18" s="30"/>
      <c r="M18" s="78"/>
      <c r="N18" s="78"/>
      <c r="O18" s="78"/>
      <c r="P18" s="78"/>
      <c r="Q18" s="78"/>
      <c r="R18" s="30"/>
    </row>
    <row r="19" spans="1:18">
      <c r="A19" s="17"/>
      <c r="B19" s="4"/>
      <c r="C19" s="71"/>
      <c r="D19" s="60"/>
      <c r="E19" s="29"/>
      <c r="F19" s="30"/>
      <c r="G19" s="75"/>
      <c r="H19" s="78"/>
      <c r="I19" s="78"/>
      <c r="J19" s="4"/>
      <c r="K19" s="29"/>
      <c r="L19" s="30"/>
      <c r="M19" s="78"/>
      <c r="N19" s="78"/>
      <c r="O19" s="78"/>
      <c r="P19" s="78"/>
      <c r="Q19" s="78"/>
      <c r="R19" s="30"/>
    </row>
    <row r="20" spans="1:18">
      <c r="A20" s="17"/>
      <c r="B20" s="4"/>
      <c r="C20" s="71"/>
      <c r="D20" s="60"/>
      <c r="E20" s="29"/>
      <c r="F20" s="30"/>
      <c r="G20" s="75"/>
      <c r="H20" s="78"/>
      <c r="I20" s="78"/>
      <c r="J20" s="4"/>
      <c r="K20" s="29"/>
      <c r="L20" s="30"/>
      <c r="M20" s="78"/>
      <c r="N20" s="78"/>
      <c r="O20" s="78"/>
      <c r="P20" s="78"/>
      <c r="Q20" s="78"/>
      <c r="R20" s="30"/>
    </row>
    <row r="21" spans="1:18">
      <c r="A21" s="17"/>
      <c r="B21" s="4"/>
      <c r="C21" s="71"/>
      <c r="D21" s="60"/>
      <c r="E21" s="29"/>
      <c r="F21" s="30"/>
      <c r="G21" s="75"/>
      <c r="H21" s="78"/>
      <c r="I21" s="78"/>
      <c r="J21" s="4"/>
      <c r="K21" s="29"/>
      <c r="L21" s="30"/>
      <c r="M21" s="78"/>
      <c r="N21" s="78"/>
      <c r="O21" s="78"/>
      <c r="P21" s="78"/>
      <c r="Q21" s="78"/>
      <c r="R21" s="30"/>
    </row>
    <row r="22" spans="1:18">
      <c r="A22" s="17"/>
      <c r="B22" s="4"/>
      <c r="C22" s="71"/>
      <c r="D22" s="60"/>
      <c r="E22" s="29"/>
      <c r="F22" s="30"/>
      <c r="G22" s="75"/>
      <c r="H22" s="78"/>
      <c r="I22" s="78"/>
      <c r="J22" s="4"/>
      <c r="K22" s="29"/>
      <c r="L22" s="30"/>
      <c r="M22" s="78"/>
      <c r="N22" s="78"/>
      <c r="O22" s="78"/>
      <c r="P22" s="78"/>
      <c r="Q22" s="78"/>
      <c r="R22" s="30"/>
    </row>
    <row r="23" spans="1:18">
      <c r="A23" s="17"/>
      <c r="B23" s="4"/>
      <c r="C23" s="71"/>
      <c r="D23" s="60"/>
      <c r="E23" s="29"/>
      <c r="F23" s="30"/>
      <c r="G23" s="75"/>
      <c r="H23" s="78"/>
      <c r="I23" s="78"/>
      <c r="J23" s="4"/>
      <c r="K23" s="29"/>
      <c r="L23" s="30"/>
      <c r="M23" s="78"/>
      <c r="N23" s="78"/>
      <c r="O23" s="78"/>
      <c r="P23" s="78"/>
      <c r="Q23" s="78"/>
      <c r="R23" s="30"/>
    </row>
    <row r="24" spans="1:18">
      <c r="A24" s="17"/>
      <c r="B24" s="4"/>
      <c r="C24" s="64"/>
      <c r="D24" s="52"/>
      <c r="E24" s="29"/>
      <c r="F24" s="30"/>
      <c r="G24" s="75"/>
      <c r="H24" s="78"/>
      <c r="I24" s="78"/>
      <c r="J24" s="4"/>
      <c r="K24" s="29"/>
      <c r="L24" s="30"/>
      <c r="M24" s="78"/>
      <c r="N24" s="78"/>
      <c r="O24" s="78"/>
      <c r="P24" s="78"/>
      <c r="Q24" s="78"/>
      <c r="R24" s="30"/>
    </row>
    <row r="25" spans="1:18">
      <c r="A25" s="17"/>
      <c r="B25" s="4"/>
      <c r="C25" s="64"/>
      <c r="D25" s="52"/>
      <c r="E25" s="29"/>
      <c r="F25" s="30"/>
      <c r="G25" s="75"/>
      <c r="H25" s="78"/>
      <c r="I25" s="78"/>
      <c r="J25" s="4"/>
      <c r="K25" s="29"/>
      <c r="L25" s="30"/>
      <c r="M25" s="78"/>
      <c r="N25" s="78"/>
      <c r="O25" s="78"/>
      <c r="P25" s="78"/>
      <c r="Q25" s="78"/>
      <c r="R25" s="30"/>
    </row>
    <row r="26" spans="1:18">
      <c r="A26" s="17"/>
      <c r="B26" s="4"/>
      <c r="C26" s="64"/>
      <c r="D26" s="52"/>
      <c r="E26" s="29"/>
      <c r="F26" s="30"/>
      <c r="G26" s="75"/>
      <c r="H26" s="78"/>
      <c r="I26" s="78"/>
      <c r="J26" s="4"/>
      <c r="K26" s="29"/>
      <c r="L26" s="30"/>
      <c r="M26" s="78"/>
      <c r="N26" s="78"/>
      <c r="O26" s="78"/>
      <c r="P26" s="78"/>
      <c r="Q26" s="78"/>
      <c r="R26" s="30"/>
    </row>
    <row r="27" spans="1:18">
      <c r="A27" s="17"/>
      <c r="B27" s="4"/>
      <c r="C27" s="64"/>
      <c r="D27" s="52"/>
      <c r="E27" s="29"/>
      <c r="F27" s="30"/>
      <c r="G27" s="75"/>
      <c r="H27" s="78"/>
      <c r="I27" s="78"/>
      <c r="J27" s="4"/>
      <c r="K27" s="29"/>
      <c r="L27" s="30"/>
      <c r="M27" s="78"/>
      <c r="N27" s="78"/>
      <c r="O27" s="78"/>
      <c r="P27" s="78"/>
      <c r="Q27" s="78"/>
      <c r="R27" s="30"/>
    </row>
    <row r="28" spans="1:18">
      <c r="A28" s="17"/>
      <c r="B28" s="4"/>
      <c r="C28" s="64"/>
      <c r="D28" s="52"/>
      <c r="E28" s="29"/>
      <c r="F28" s="30"/>
      <c r="G28" s="75"/>
      <c r="H28" s="78"/>
      <c r="I28" s="78"/>
      <c r="J28" s="4"/>
      <c r="K28" s="29"/>
      <c r="L28" s="30"/>
      <c r="M28" s="78"/>
      <c r="N28" s="78"/>
      <c r="O28" s="78"/>
      <c r="P28" s="78"/>
      <c r="Q28" s="78"/>
      <c r="R28" s="30"/>
    </row>
    <row r="29" spans="1:18">
      <c r="A29" s="17"/>
      <c r="B29" s="4"/>
      <c r="C29" s="64"/>
      <c r="D29" s="52"/>
      <c r="E29" s="29"/>
      <c r="F29" s="30"/>
      <c r="G29" s="75"/>
      <c r="H29" s="78"/>
      <c r="I29" s="78"/>
      <c r="J29" s="4"/>
      <c r="K29" s="29"/>
      <c r="L29" s="30"/>
      <c r="M29" s="78"/>
      <c r="N29" s="78"/>
      <c r="O29" s="78"/>
      <c r="P29" s="78"/>
      <c r="Q29" s="78"/>
      <c r="R29" s="30"/>
    </row>
    <row r="30" spans="1:18">
      <c r="A30" s="17"/>
      <c r="B30" s="4"/>
      <c r="C30" s="64"/>
      <c r="D30" s="52"/>
      <c r="E30" s="29"/>
      <c r="F30" s="30"/>
      <c r="G30" s="75"/>
      <c r="H30" s="78"/>
      <c r="I30" s="78"/>
      <c r="J30" s="4"/>
      <c r="K30" s="29"/>
      <c r="L30" s="30"/>
      <c r="M30" s="78"/>
      <c r="N30" s="78"/>
      <c r="O30" s="78"/>
      <c r="P30" s="78"/>
      <c r="Q30" s="78"/>
      <c r="R30" s="30"/>
    </row>
    <row r="31" spans="1:18">
      <c r="A31" s="18"/>
      <c r="B31" s="4"/>
      <c r="C31" s="64"/>
      <c r="D31" s="52"/>
      <c r="E31" s="29"/>
      <c r="F31" s="30"/>
      <c r="G31" s="75"/>
      <c r="H31" s="78"/>
      <c r="I31" s="78"/>
      <c r="J31" s="4"/>
      <c r="K31" s="29"/>
      <c r="L31" s="30"/>
      <c r="M31" s="78"/>
      <c r="N31" s="78"/>
      <c r="O31" s="78"/>
      <c r="P31" s="78"/>
      <c r="Q31" s="78"/>
      <c r="R31" s="30"/>
    </row>
    <row r="32" spans="1:18">
      <c r="A32" s="18"/>
      <c r="B32" s="4"/>
      <c r="C32" s="64"/>
      <c r="D32" s="52"/>
      <c r="E32" s="29"/>
      <c r="F32" s="30"/>
      <c r="G32" s="75"/>
      <c r="H32" s="78"/>
      <c r="I32" s="78"/>
      <c r="J32" s="4"/>
      <c r="K32" s="29"/>
      <c r="L32" s="30"/>
      <c r="M32" s="78"/>
      <c r="N32" s="78"/>
      <c r="O32" s="78"/>
      <c r="P32" s="78"/>
      <c r="Q32" s="78"/>
      <c r="R32" s="30"/>
    </row>
    <row r="33" spans="1:18">
      <c r="A33" s="19"/>
      <c r="B33" s="5"/>
      <c r="C33" s="65"/>
      <c r="D33" s="53"/>
      <c r="E33" s="39"/>
      <c r="F33" s="32"/>
      <c r="G33" s="76"/>
      <c r="H33" s="79"/>
      <c r="I33" s="79"/>
      <c r="J33" s="5"/>
      <c r="K33" s="31"/>
      <c r="L33" s="32"/>
      <c r="M33" s="79"/>
      <c r="N33" s="79"/>
      <c r="O33" s="79"/>
      <c r="P33" s="79"/>
      <c r="Q33" s="79"/>
      <c r="R33" s="32"/>
    </row>
    <row r="34" spans="1:18">
      <c r="A34" s="44">
        <v>43100</v>
      </c>
      <c r="B34" s="6" t="s">
        <v>14</v>
      </c>
      <c r="C34" s="72"/>
      <c r="D34" s="61"/>
      <c r="E34" s="45">
        <f>SUM(E4:E33)</f>
        <v>2164.3000000000006</v>
      </c>
      <c r="F34" s="46">
        <f>SUM(F4:F33)</f>
        <v>10501.580000000002</v>
      </c>
      <c r="G34" s="93">
        <f>SUM(G5:G33)</f>
        <v>0</v>
      </c>
      <c r="H34" s="94">
        <f t="shared" ref="H34:R34" si="0">SUM(H5:H33)</f>
        <v>0</v>
      </c>
      <c r="I34" s="94">
        <f t="shared" si="0"/>
        <v>0</v>
      </c>
      <c r="J34" s="95">
        <f t="shared" si="0"/>
        <v>0</v>
      </c>
      <c r="K34" s="99">
        <f t="shared" si="0"/>
        <v>1400.6399999999999</v>
      </c>
      <c r="L34" s="100">
        <f t="shared" si="0"/>
        <v>0</v>
      </c>
      <c r="M34" s="94">
        <f t="shared" si="0"/>
        <v>817.44</v>
      </c>
      <c r="N34" s="94">
        <f t="shared" si="0"/>
        <v>0</v>
      </c>
      <c r="O34" s="94">
        <f t="shared" si="0"/>
        <v>395</v>
      </c>
      <c r="P34" s="94">
        <f t="shared" si="0"/>
        <v>0</v>
      </c>
      <c r="Q34" s="94">
        <f t="shared" si="0"/>
        <v>0</v>
      </c>
      <c r="R34" s="100">
        <f t="shared" si="0"/>
        <v>0</v>
      </c>
    </row>
    <row r="35" spans="1:18" ht="15.75" thickBot="1">
      <c r="A35" s="21">
        <v>43100</v>
      </c>
      <c r="B35" s="7" t="s">
        <v>15</v>
      </c>
      <c r="C35" s="67"/>
      <c r="D35" s="55"/>
      <c r="E35" s="35">
        <f>K34</f>
        <v>1400.6399999999999</v>
      </c>
      <c r="F35" s="36">
        <f>L34</f>
        <v>0</v>
      </c>
      <c r="G35" s="96"/>
      <c r="H35" s="97"/>
      <c r="I35" s="97"/>
      <c r="J35" s="98"/>
      <c r="K35" s="96"/>
      <c r="L35" s="98"/>
      <c r="M35" s="96"/>
      <c r="N35" s="97"/>
      <c r="O35" s="97"/>
      <c r="P35" s="97"/>
      <c r="Q35" s="97"/>
      <c r="R35" s="98"/>
    </row>
    <row r="36" spans="1:18" ht="15.75" thickBot="1">
      <c r="A36" s="22">
        <v>43100</v>
      </c>
      <c r="B36" s="8" t="s">
        <v>13</v>
      </c>
      <c r="C36" s="68" t="s">
        <v>3</v>
      </c>
      <c r="D36" s="56" t="s">
        <v>3</v>
      </c>
      <c r="E36" s="37">
        <f>E34-E35</f>
        <v>763.66000000000076</v>
      </c>
      <c r="F36" s="38">
        <f>F34-F35</f>
        <v>10501.580000000002</v>
      </c>
      <c r="G36" s="8">
        <f>G34+G4</f>
        <v>4.47</v>
      </c>
      <c r="H36" s="80">
        <f t="shared" ref="H36:R36" si="1">H34+H4</f>
        <v>6795</v>
      </c>
      <c r="I36" s="80">
        <f t="shared" si="1"/>
        <v>713.67</v>
      </c>
      <c r="J36" s="8">
        <f t="shared" si="1"/>
        <v>76.63</v>
      </c>
      <c r="K36" s="37">
        <f t="shared" si="1"/>
        <v>13132.64</v>
      </c>
      <c r="L36" s="38">
        <f t="shared" si="1"/>
        <v>4140.3999999999996</v>
      </c>
      <c r="M36" s="80">
        <f t="shared" si="1"/>
        <v>2252.4499999999998</v>
      </c>
      <c r="N36" s="80">
        <f t="shared" si="1"/>
        <v>1393.31</v>
      </c>
      <c r="O36" s="80">
        <f t="shared" si="1"/>
        <v>790</v>
      </c>
      <c r="P36" s="80">
        <f t="shared" si="1"/>
        <v>264.62</v>
      </c>
      <c r="Q36" s="80">
        <f t="shared" si="1"/>
        <v>125</v>
      </c>
      <c r="R36" s="38">
        <f t="shared" si="1"/>
        <v>236.97</v>
      </c>
    </row>
    <row r="37" spans="1:18" ht="15.75" thickTop="1">
      <c r="A37" s="23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109" customFormat="1">
      <c r="A38" s="106"/>
      <c r="B38" s="10" t="s">
        <v>27</v>
      </c>
      <c r="C38" s="107"/>
      <c r="D38" s="108"/>
      <c r="E38" s="12"/>
      <c r="F38" s="11"/>
      <c r="G38" s="13">
        <f>SUM(G36:J36)</f>
        <v>7589.77</v>
      </c>
      <c r="H38" s="13"/>
      <c r="I38" s="13"/>
      <c r="J38" s="13"/>
      <c r="K38" s="10" t="s">
        <v>28</v>
      </c>
      <c r="L38" s="11"/>
      <c r="M38" s="13">
        <f>SUM(M36:R36)</f>
        <v>5062.3500000000004</v>
      </c>
      <c r="N38" s="13"/>
      <c r="O38" s="13"/>
      <c r="P38" s="13"/>
      <c r="Q38" s="13"/>
      <c r="R38" s="13"/>
    </row>
    <row r="39" spans="1:18">
      <c r="A39" s="23"/>
      <c r="B39" s="10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23"/>
      <c r="B40" s="10" t="s">
        <v>62</v>
      </c>
      <c r="C40" s="58"/>
      <c r="D40" s="9"/>
      <c r="E40" s="10">
        <f>'Apr - Jun 2017'!E44</f>
        <v>7233.31</v>
      </c>
      <c r="F40" s="10"/>
      <c r="G40" s="2" t="s">
        <v>40</v>
      </c>
      <c r="H40" s="50"/>
      <c r="I40" s="1" t="s">
        <v>117</v>
      </c>
      <c r="K40" s="2">
        <v>677.95</v>
      </c>
      <c r="M40" s="10"/>
      <c r="N40" s="10"/>
      <c r="O40" s="10"/>
      <c r="P40" s="10"/>
      <c r="Q40" s="10"/>
      <c r="R40" s="10"/>
    </row>
    <row r="41" spans="1:18">
      <c r="A41" s="23"/>
      <c r="B41" s="14" t="s">
        <v>49</v>
      </c>
      <c r="C41" s="58"/>
      <c r="D41" s="9"/>
      <c r="E41" s="110">
        <f>G38</f>
        <v>7589.77</v>
      </c>
      <c r="F41" s="10"/>
      <c r="G41" s="2" t="s">
        <v>41</v>
      </c>
      <c r="H41" s="50"/>
      <c r="I41" s="1" t="s">
        <v>117</v>
      </c>
      <c r="K41" s="113">
        <v>8501.31</v>
      </c>
      <c r="M41" s="10"/>
      <c r="N41" s="10"/>
      <c r="O41" s="10"/>
      <c r="P41" s="10"/>
      <c r="Q41" s="10"/>
      <c r="R41" s="10"/>
    </row>
    <row r="42" spans="1:18">
      <c r="A42" s="23"/>
      <c r="B42" s="14"/>
      <c r="C42" s="58"/>
      <c r="E42" s="111">
        <f>SUM(E40:E41)</f>
        <v>14823.080000000002</v>
      </c>
      <c r="H42" s="50"/>
      <c r="I42" s="1"/>
      <c r="K42" s="111">
        <f>SUM(K40:K41)</f>
        <v>9179.26</v>
      </c>
      <c r="M42" s="10"/>
      <c r="N42" s="10"/>
      <c r="O42" s="10"/>
      <c r="P42" s="10"/>
      <c r="Q42" s="10"/>
      <c r="R42" s="10"/>
    </row>
    <row r="43" spans="1:18">
      <c r="B43" s="14" t="s">
        <v>50</v>
      </c>
      <c r="C43" s="58"/>
      <c r="E43" s="2">
        <f>M38</f>
        <v>5062.3500000000004</v>
      </c>
      <c r="G43" s="2" t="s">
        <v>32</v>
      </c>
    </row>
    <row r="44" spans="1:18" ht="15.75" thickBot="1">
      <c r="B44" s="10" t="s">
        <v>119</v>
      </c>
      <c r="C44" s="58"/>
      <c r="E44" s="112">
        <f>E42-E43</f>
        <v>9760.7300000000014</v>
      </c>
      <c r="G44" s="111" t="s">
        <v>118</v>
      </c>
      <c r="K44" s="112">
        <f>K42-K43</f>
        <v>9179.26</v>
      </c>
    </row>
    <row r="45" spans="1:18" ht="15.75" thickTop="1">
      <c r="B45" s="14"/>
      <c r="C45" s="58"/>
    </row>
    <row r="46" spans="1:18">
      <c r="B46" s="14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16" workbookViewId="0">
      <selection activeCell="D19" sqref="D19"/>
    </sheetView>
  </sheetViews>
  <sheetFormatPr defaultRowHeight="15"/>
  <sheetData>
    <row r="1" spans="1:7">
      <c r="A1" s="109" t="s">
        <v>42</v>
      </c>
    </row>
    <row r="3" spans="1:7">
      <c r="A3" s="109" t="s">
        <v>43</v>
      </c>
      <c r="D3" s="109" t="s">
        <v>120</v>
      </c>
    </row>
    <row r="5" spans="1:7">
      <c r="A5" s="2" t="s">
        <v>44</v>
      </c>
      <c r="B5" s="50"/>
      <c r="C5" s="1"/>
      <c r="D5" s="2"/>
      <c r="G5" s="2">
        <v>100</v>
      </c>
    </row>
    <row r="6" spans="1:7">
      <c r="A6" s="2" t="s">
        <v>45</v>
      </c>
      <c r="B6" s="50"/>
      <c r="C6" s="1"/>
      <c r="D6" s="2"/>
      <c r="G6" s="113">
        <v>7133.31</v>
      </c>
    </row>
    <row r="7" spans="1:7">
      <c r="A7" s="2"/>
      <c r="B7" s="50"/>
      <c r="C7" s="1"/>
      <c r="D7" s="2"/>
      <c r="G7" s="111">
        <f>SUM(G5:G6)</f>
        <v>7233.31</v>
      </c>
    </row>
    <row r="8" spans="1:7">
      <c r="A8" s="2" t="s">
        <v>46</v>
      </c>
      <c r="B8" s="50"/>
      <c r="C8" s="1"/>
      <c r="D8" s="2"/>
      <c r="G8" s="114"/>
    </row>
    <row r="9" spans="1:7">
      <c r="A9" s="2"/>
      <c r="B9" s="50"/>
      <c r="C9" s="1"/>
      <c r="D9" s="2"/>
      <c r="G9" s="111">
        <f>SUM(G7:G8)</f>
        <v>7233.31</v>
      </c>
    </row>
    <row r="10" spans="1:7">
      <c r="A10" s="2" t="s">
        <v>32</v>
      </c>
      <c r="B10" s="2"/>
      <c r="C10" s="2"/>
      <c r="D10" s="2"/>
      <c r="G10" s="2"/>
    </row>
    <row r="11" spans="1:7" ht="25.9" customHeight="1" thickBot="1">
      <c r="A11" s="111" t="s">
        <v>39</v>
      </c>
      <c r="B11" s="2"/>
      <c r="C11" s="2"/>
      <c r="D11" s="2"/>
      <c r="G11" s="112">
        <f>G7-G10</f>
        <v>7233.31</v>
      </c>
    </row>
    <row r="12" spans="1:7" ht="15.75" thickTop="1"/>
    <row r="13" spans="1:7">
      <c r="A13" s="10" t="s">
        <v>34</v>
      </c>
      <c r="B13" s="58"/>
      <c r="C13" s="9" t="s">
        <v>116</v>
      </c>
      <c r="G13" s="10">
        <v>3601.77</v>
      </c>
    </row>
    <row r="14" spans="1:7">
      <c r="A14" s="14" t="s">
        <v>47</v>
      </c>
      <c r="B14" s="58"/>
      <c r="C14" s="9"/>
      <c r="G14" s="115">
        <v>6856.18</v>
      </c>
    </row>
    <row r="15" spans="1:7">
      <c r="A15" s="14"/>
      <c r="B15" s="58"/>
      <c r="C15" s="1"/>
      <c r="G15" s="111">
        <f>SUM(G13:G14)</f>
        <v>10457.950000000001</v>
      </c>
    </row>
    <row r="16" spans="1:7">
      <c r="A16" s="14" t="s">
        <v>48</v>
      </c>
      <c r="B16" s="58"/>
      <c r="C16" s="1"/>
      <c r="G16" s="2">
        <v>3224.64</v>
      </c>
    </row>
    <row r="17" spans="1:7" ht="24" customHeight="1" thickBot="1">
      <c r="A17" s="10" t="s">
        <v>119</v>
      </c>
      <c r="B17" s="58"/>
      <c r="C17" s="1"/>
      <c r="G17" s="112">
        <f>G15-G16</f>
        <v>7233.3100000000013</v>
      </c>
    </row>
    <row r="18" spans="1:7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2017</vt:lpstr>
      <vt:lpstr>Jul -Sept 2017</vt:lpstr>
      <vt:lpstr>Oct-Dec 2017</vt:lpstr>
      <vt:lpstr>Jan - March 2018</vt:lpstr>
      <vt:lpstr>Year end bank rec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erlestokepc</cp:lastModifiedBy>
  <cp:lastPrinted>2018-01-22T10:38:22Z</cp:lastPrinted>
  <dcterms:created xsi:type="dcterms:W3CDTF">2017-04-11T17:52:28Z</dcterms:created>
  <dcterms:modified xsi:type="dcterms:W3CDTF">2018-04-04T16:01:59Z</dcterms:modified>
</cp:coreProperties>
</file>