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lestokepc\Documents\Agendas and Minutes 2017-2018\15.8.18\"/>
    </mc:Choice>
  </mc:AlternateContent>
  <xr:revisionPtr revIDLastSave="0" documentId="8_{F1F0DB31-FA77-4E1C-8F6E-C3D85A304B1B}" xr6:coauthVersionLast="34" xr6:coauthVersionMax="34" xr10:uidLastSave="{00000000-0000-0000-0000-000000000000}"/>
  <bookViews>
    <workbookView xWindow="0" yWindow="0" windowWidth="20490" windowHeight="7545" activeTab="1" xr2:uid="{00000000-000D-0000-FFFF-FFFF00000000}"/>
  </bookViews>
  <sheets>
    <sheet name="Apr-June 2018" sheetId="1" r:id="rId1"/>
    <sheet name="Jul-Sept 2018" sheetId="5" r:id="rId2"/>
    <sheet name="Oct-Dec 2018" sheetId="6" r:id="rId3"/>
    <sheet name="Jan-March 2019" sheetId="7" r:id="rId4"/>
    <sheet name="Year end bank rec" sheetId="8" r:id="rId5"/>
  </sheets>
  <definedNames>
    <definedName name="_xlnm.Print_Area" localSheetId="0">'Apr-June 2018'!$A$1:$R$49</definedName>
    <definedName name="_xlnm.Print_Area" localSheetId="3">'Jan-March 2019'!$A$1:$R$44</definedName>
    <definedName name="_xlnm.Print_Area" localSheetId="1">'Jul-Sept 2018'!$A$1:$R$48</definedName>
    <definedName name="_xlnm.Print_Area" localSheetId="2">'Oct-Dec 2018'!$A$1:$R$41</definedName>
  </definedNames>
  <calcPr calcId="162913"/>
</workbook>
</file>

<file path=xl/calcChain.xml><?xml version="1.0" encoding="utf-8"?>
<calcChain xmlns="http://schemas.openxmlformats.org/spreadsheetml/2006/main">
  <c r="G39" i="1" l="1"/>
  <c r="E39" i="1"/>
  <c r="E45" i="1" l="1"/>
  <c r="K39" i="1"/>
  <c r="M39" i="1"/>
  <c r="V4" i="7" l="1"/>
  <c r="V4" i="6"/>
  <c r="X4" i="1"/>
  <c r="V4" i="5"/>
  <c r="V4" i="1"/>
  <c r="Z4" i="1" l="1"/>
  <c r="G7" i="8"/>
  <c r="G11" i="8" s="1"/>
  <c r="R39" i="1"/>
  <c r="R41" i="1" s="1"/>
  <c r="R4" i="5" s="1"/>
  <c r="Q39" i="1"/>
  <c r="Q41" i="1" s="1"/>
  <c r="Q4" i="5" s="1"/>
  <c r="P39" i="1"/>
  <c r="P41" i="1" s="1"/>
  <c r="P4" i="5" s="1"/>
  <c r="O4" i="5"/>
  <c r="N4" i="5"/>
  <c r="M4" i="5"/>
  <c r="R34" i="7"/>
  <c r="Q34" i="7"/>
  <c r="P34" i="7"/>
  <c r="O34" i="7"/>
  <c r="N34" i="7"/>
  <c r="M34" i="7"/>
  <c r="L34" i="7"/>
  <c r="K34" i="7"/>
  <c r="J34" i="7"/>
  <c r="I34" i="7"/>
  <c r="H34" i="7"/>
  <c r="R31" i="6"/>
  <c r="Q31" i="6"/>
  <c r="P31" i="6"/>
  <c r="O31" i="6"/>
  <c r="N31" i="6"/>
  <c r="M31" i="6"/>
  <c r="R38" i="5"/>
  <c r="Q38" i="5"/>
  <c r="P38" i="5"/>
  <c r="O38" i="5"/>
  <c r="N38" i="5"/>
  <c r="M38" i="5"/>
  <c r="L38" i="5"/>
  <c r="K38" i="5"/>
  <c r="J38" i="5"/>
  <c r="I38" i="5"/>
  <c r="H38" i="5"/>
  <c r="G38" i="5"/>
  <c r="G34" i="7"/>
  <c r="G9" i="8" l="1"/>
  <c r="N40" i="5"/>
  <c r="N4" i="6" s="1"/>
  <c r="N33" i="6" s="1"/>
  <c r="N4" i="7" s="1"/>
  <c r="N36" i="7" s="1"/>
  <c r="P40" i="5"/>
  <c r="P4" i="6" s="1"/>
  <c r="P33" i="6" s="1"/>
  <c r="P4" i="7" s="1"/>
  <c r="P36" i="7" s="1"/>
  <c r="R40" i="5"/>
  <c r="R4" i="6" s="1"/>
  <c r="R33" i="6" s="1"/>
  <c r="R4" i="7" s="1"/>
  <c r="R36" i="7" s="1"/>
  <c r="M40" i="5"/>
  <c r="O40" i="5"/>
  <c r="O4" i="6" s="1"/>
  <c r="O33" i="6" s="1"/>
  <c r="O4" i="7" s="1"/>
  <c r="O36" i="7" s="1"/>
  <c r="Q40" i="5"/>
  <c r="Q4" i="6" s="1"/>
  <c r="Q33" i="6" s="1"/>
  <c r="Q4" i="7" s="1"/>
  <c r="Q36" i="7" s="1"/>
  <c r="F35" i="7"/>
  <c r="E35" i="7"/>
  <c r="F39" i="5"/>
  <c r="E39" i="5"/>
  <c r="M4" i="6" l="1"/>
  <c r="M33" i="6" s="1"/>
  <c r="I4" i="5"/>
  <c r="I40" i="5" s="1"/>
  <c r="I4" i="6" s="1"/>
  <c r="I4" i="7" s="1"/>
  <c r="I36" i="7" s="1"/>
  <c r="H4" i="5"/>
  <c r="H40" i="5" s="1"/>
  <c r="H4" i="6" s="1"/>
  <c r="H4" i="7" s="1"/>
  <c r="H36" i="7" s="1"/>
  <c r="J4" i="5"/>
  <c r="J40" i="5" s="1"/>
  <c r="J4" i="6" s="1"/>
  <c r="J4" i="7" s="1"/>
  <c r="J36" i="7" s="1"/>
  <c r="L4" i="5"/>
  <c r="K4" i="5"/>
  <c r="G4" i="5" l="1"/>
  <c r="G40" i="5" s="1"/>
  <c r="M4" i="7"/>
  <c r="L40" i="5"/>
  <c r="L4" i="6" s="1"/>
  <c r="K40" i="5"/>
  <c r="K4" i="6" s="1"/>
  <c r="G4" i="6" l="1"/>
  <c r="G4" i="7" s="1"/>
  <c r="G36" i="7" s="1"/>
  <c r="G38" i="7" s="1"/>
  <c r="F4" i="5"/>
  <c r="E4" i="5"/>
  <c r="E38" i="5" s="1"/>
  <c r="E40" i="5" s="1"/>
  <c r="K4" i="7"/>
  <c r="L4" i="7"/>
  <c r="F38" i="5" l="1"/>
  <c r="F40" i="5" s="1"/>
  <c r="F4" i="6" s="1"/>
  <c r="X4" i="5"/>
  <c r="Z4" i="5" s="1"/>
  <c r="G35" i="6"/>
  <c r="L36" i="7"/>
  <c r="K36" i="7"/>
  <c r="E4" i="6"/>
  <c r="F4" i="7" l="1"/>
  <c r="X4" i="6"/>
  <c r="Z4" i="6" s="1"/>
  <c r="E4" i="7"/>
  <c r="E34" i="7" s="1"/>
  <c r="F34" i="7" l="1"/>
  <c r="F36" i="7" s="1"/>
  <c r="X4" i="7"/>
  <c r="Z4" i="7" s="1"/>
  <c r="E36" i="7"/>
</calcChain>
</file>

<file path=xl/sharedStrings.xml><?xml version="1.0" encoding="utf-8"?>
<sst xmlns="http://schemas.openxmlformats.org/spreadsheetml/2006/main" count="217" uniqueCount="104">
  <si>
    <t>ITEM</t>
  </si>
  <si>
    <t>REF NO.</t>
  </si>
  <si>
    <t>Opening balances</t>
  </si>
  <si>
    <t>c/f</t>
  </si>
  <si>
    <t>Date</t>
  </si>
  <si>
    <t>Lloyds Treasurer's A/c</t>
  </si>
  <si>
    <t>Lloyds Bus Inst A/c</t>
  </si>
  <si>
    <t>Receipts</t>
  </si>
  <si>
    <t>Payments</t>
  </si>
  <si>
    <t>Balances</t>
  </si>
  <si>
    <t>b/f</t>
  </si>
  <si>
    <t>April to June payments</t>
  </si>
  <si>
    <t xml:space="preserve">Cash Book Bals </t>
  </si>
  <si>
    <t xml:space="preserve">Totals July to September </t>
  </si>
  <si>
    <t>July to September payments</t>
  </si>
  <si>
    <t>Vchr</t>
  </si>
  <si>
    <t>Precept</t>
  </si>
  <si>
    <t>Grants</t>
  </si>
  <si>
    <t>Bank interest</t>
  </si>
  <si>
    <t>VAT</t>
  </si>
  <si>
    <t>Salary</t>
  </si>
  <si>
    <t>Admin</t>
  </si>
  <si>
    <t>Mtce</t>
  </si>
  <si>
    <t>Grass cutting</t>
  </si>
  <si>
    <t>Balances / totals</t>
  </si>
  <si>
    <t xml:space="preserve">Balances / totals </t>
  </si>
  <si>
    <t>Total receipts</t>
  </si>
  <si>
    <t>Total payments</t>
  </si>
  <si>
    <t>Less uncleared items</t>
  </si>
  <si>
    <t>Agrees cashbook balance 30.6.16</t>
  </si>
  <si>
    <t>Current a/c balance 31.12.16</t>
  </si>
  <si>
    <t>Deposit a/c balance 31.12.16</t>
  </si>
  <si>
    <t>Current a/c balance 31.3.17</t>
  </si>
  <si>
    <t>Deposit a/c balance 31.3.17</t>
  </si>
  <si>
    <t>Erlestoke Parish Council</t>
  </si>
  <si>
    <t>Bank reconciliation as at 31str March 2017</t>
  </si>
  <si>
    <t xml:space="preserve">Plus: o/s </t>
  </si>
  <si>
    <t>Plus receipts in year</t>
  </si>
  <si>
    <t>Less payments in year</t>
  </si>
  <si>
    <t>Dona-tions /grants</t>
  </si>
  <si>
    <t>Interest</t>
  </si>
  <si>
    <t>Current a/c balance 30.6.17</t>
  </si>
  <si>
    <t>Deposit a/c balance 30.6.17</t>
  </si>
  <si>
    <t>HMRC VAT refund</t>
  </si>
  <si>
    <t>Treasurer</t>
  </si>
  <si>
    <t>Bus</t>
  </si>
  <si>
    <t>Total</t>
  </si>
  <si>
    <t>Bank</t>
  </si>
  <si>
    <t>CashBook</t>
  </si>
  <si>
    <t>Clerks Salary and expenses</t>
  </si>
  <si>
    <t>arch 2018</t>
  </si>
  <si>
    <t>Current a/c balance 30.9.17</t>
  </si>
  <si>
    <t>Deposit a/c balance 30.9.17</t>
  </si>
  <si>
    <t>9.4.18</t>
  </si>
  <si>
    <t>12.4.18</t>
  </si>
  <si>
    <t>Zen Internet (website)</t>
  </si>
  <si>
    <t>18.4.18</t>
  </si>
  <si>
    <t>25.04.18</t>
  </si>
  <si>
    <t>09.05.18</t>
  </si>
  <si>
    <t>14.05.18</t>
  </si>
  <si>
    <t>11.06.18</t>
  </si>
  <si>
    <t>Safe Custody Fee (Lloyds)</t>
  </si>
  <si>
    <t>D/D</t>
  </si>
  <si>
    <t>STO</t>
  </si>
  <si>
    <t>12.06.18</t>
  </si>
  <si>
    <t>15.06.18</t>
  </si>
  <si>
    <t>Internal Audif Fees</t>
  </si>
  <si>
    <t>25.06.18</t>
  </si>
  <si>
    <t>WALC subscription</t>
  </si>
  <si>
    <t>25.6.18</t>
  </si>
  <si>
    <t xml:space="preserve">HMRC </t>
  </si>
  <si>
    <t>Combined Opening Balance</t>
  </si>
  <si>
    <t>Plus: Receipts in year to 30.6.18</t>
  </si>
  <si>
    <t>Less: Payments in year to 30.6.18</t>
  </si>
  <si>
    <t>Combined cashbook balance 30.6.18</t>
  </si>
  <si>
    <t>30.6.18</t>
  </si>
  <si>
    <t>Combined opening balance 1/4/18</t>
  </si>
  <si>
    <t>Plus: Receipts in year to 30.9.18</t>
  </si>
  <si>
    <t>Less: Payments in year to 30.9.18</t>
  </si>
  <si>
    <t>Combined cashbook balance 30.9.18</t>
  </si>
  <si>
    <t>30.9.18</t>
  </si>
  <si>
    <t>Agrees cashbook balance 30.9.18</t>
  </si>
  <si>
    <t>Plus: Receipts in year to 31.12.18</t>
  </si>
  <si>
    <t>Less: Payments in year to 31.12.18</t>
  </si>
  <si>
    <t>Combined cashbook balance 31.12.18</t>
  </si>
  <si>
    <t>31.12.18</t>
  </si>
  <si>
    <t>Agreeds cashbook balance 31.12.18</t>
  </si>
  <si>
    <t>Plus: receipts in year to 31.3.19</t>
  </si>
  <si>
    <t>Less: payments in year to 31.3.19</t>
  </si>
  <si>
    <t>Combined cashbook balance 31.3.19</t>
  </si>
  <si>
    <t>31.3.19</t>
  </si>
  <si>
    <t>Agrees cashbook balance 31.12.19</t>
  </si>
  <si>
    <t>Current a/c/bank balance 31.3.19</t>
  </si>
  <si>
    <t>deposit a/c bank balance 31.3.19</t>
  </si>
  <si>
    <t>Agrees cashbook balance 31.3.19</t>
  </si>
  <si>
    <t>Combined opening balance 1.4.19</t>
  </si>
  <si>
    <t>nce 31.3.19</t>
  </si>
  <si>
    <t>Zen Website Hosting</t>
  </si>
  <si>
    <t>Clerks Salar and Expenses</t>
  </si>
  <si>
    <t>Insurance</t>
  </si>
  <si>
    <t>tfr</t>
  </si>
  <si>
    <t>Stan Jonik Website Transfer</t>
  </si>
  <si>
    <t>Miles &amp; Francis</t>
  </si>
  <si>
    <t>Parish Clerk Land Searches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</si>
</sst>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Britannic Bold"/>
      <family val="2"/>
    </font>
    <font>
      <b/>
      <sz val="10"/>
      <name val="CG Times"/>
      <family val="1"/>
    </font>
    <font>
      <sz val="10"/>
      <name val="CG Times"/>
      <family val="1"/>
    </font>
    <font>
      <sz val="8"/>
      <name val="CG Times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36"/>
      <name val="Times New Roman"/>
      <family val="1"/>
    </font>
    <font>
      <sz val="10"/>
      <name val="CG Times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gray125">
        <fgColor indexed="43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12"/>
      </patternFill>
    </fill>
    <fill>
      <patternFill patternType="gray125">
        <fgColor indexed="43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69">
    <border>
      <left/>
      <right/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ck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8" fillId="0" borderId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62" applyNumberFormat="0" applyAlignment="0" applyProtection="0"/>
  </cellStyleXfs>
  <cellXfs count="150">
    <xf numFmtId="0" fontId="0" fillId="0" borderId="0" xfId="0"/>
    <xf numFmtId="1" fontId="0" fillId="0" borderId="0" xfId="0" applyNumberFormat="1"/>
    <xf numFmtId="2" fontId="0" fillId="0" borderId="0" xfId="0" applyNumberFormat="1"/>
    <xf numFmtId="2" fontId="3" fillId="0" borderId="0" xfId="0" applyNumberFormat="1" applyFont="1" applyFill="1" applyBorder="1"/>
    <xf numFmtId="2" fontId="4" fillId="0" borderId="3" xfId="0" applyNumberFormat="1" applyFont="1" applyFill="1" applyBorder="1"/>
    <xf numFmtId="2" fontId="4" fillId="0" borderId="5" xfId="0" applyNumberFormat="1" applyFont="1" applyFill="1" applyBorder="1"/>
    <xf numFmtId="2" fontId="3" fillId="2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3" borderId="7" xfId="0" applyNumberFormat="1" applyFont="1" applyFill="1" applyBorder="1" applyAlignment="1">
      <alignment vertical="center"/>
    </xf>
    <xf numFmtId="1" fontId="6" fillId="0" borderId="0" xfId="0" applyNumberFormat="1" applyFont="1"/>
    <xf numFmtId="2" fontId="6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Alignment="1">
      <alignment horizontal="center"/>
    </xf>
    <xf numFmtId="2" fontId="6" fillId="0" borderId="0" xfId="1" applyNumberFormat="1" applyFont="1"/>
    <xf numFmtId="2" fontId="8" fillId="0" borderId="0" xfId="0" applyNumberFormat="1" applyFont="1"/>
    <xf numFmtId="16" fontId="3" fillId="0" borderId="1" xfId="0" applyNumberFormat="1" applyFont="1" applyFill="1" applyBorder="1" applyAlignment="1">
      <alignment horizontal="right"/>
    </xf>
    <xf numFmtId="16" fontId="0" fillId="0" borderId="0" xfId="0" applyNumberFormat="1"/>
    <xf numFmtId="16" fontId="4" fillId="0" borderId="2" xfId="0" applyNumberFormat="1" applyFont="1" applyFill="1" applyBorder="1" applyAlignment="1">
      <alignment horizontal="right"/>
    </xf>
    <xf numFmtId="16" fontId="4" fillId="0" borderId="2" xfId="0" applyNumberFormat="1" applyFont="1" applyFill="1" applyBorder="1"/>
    <xf numFmtId="16" fontId="4" fillId="0" borderId="4" xfId="0" applyNumberFormat="1" applyFont="1" applyFill="1" applyBorder="1"/>
    <xf numFmtId="16" fontId="3" fillId="2" borderId="1" xfId="0" quotePrefix="1" applyNumberFormat="1" applyFont="1" applyFill="1" applyBorder="1" applyAlignment="1">
      <alignment horizontal="right" vertical="center"/>
    </xf>
    <xf numFmtId="16" fontId="3" fillId="0" borderId="1" xfId="0" quotePrefix="1" applyNumberFormat="1" applyFont="1" applyBorder="1" applyAlignment="1">
      <alignment horizontal="right" vertical="center"/>
    </xf>
    <xf numFmtId="16" fontId="3" fillId="3" borderId="6" xfId="0" quotePrefix="1" applyNumberFormat="1" applyFont="1" applyFill="1" applyBorder="1" applyAlignment="1">
      <alignment horizontal="right" vertical="center"/>
    </xf>
    <xf numFmtId="16" fontId="6" fillId="0" borderId="0" xfId="0" applyNumberFormat="1" applyFont="1"/>
    <xf numFmtId="16" fontId="2" fillId="5" borderId="8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/>
    <xf numFmtId="2" fontId="3" fillId="0" borderId="11" xfId="0" applyNumberFormat="1" applyFont="1" applyFill="1" applyBorder="1"/>
    <xf numFmtId="2" fontId="4" fillId="0" borderId="14" xfId="0" applyNumberFormat="1" applyFont="1" applyFill="1" applyBorder="1"/>
    <xf numFmtId="2" fontId="4" fillId="0" borderId="15" xfId="0" applyNumberFormat="1" applyFont="1" applyFill="1" applyBorder="1"/>
    <xf numFmtId="2" fontId="4" fillId="0" borderId="16" xfId="0" applyNumberFormat="1" applyFont="1" applyFill="1" applyBorder="1"/>
    <xf numFmtId="2" fontId="4" fillId="0" borderId="17" xfId="0" applyNumberFormat="1" applyFont="1" applyFill="1" applyBorder="1"/>
    <xf numFmtId="2" fontId="3" fillId="2" borderId="18" xfId="0" applyNumberFormat="1" applyFont="1" applyFill="1" applyBorder="1" applyAlignment="1">
      <alignment vertical="center"/>
    </xf>
    <xf numFmtId="2" fontId="3" fillId="2" borderId="19" xfId="0" applyNumberFormat="1" applyFont="1" applyFill="1" applyBorder="1" applyAlignment="1">
      <alignment vertical="center"/>
    </xf>
    <xf numFmtId="2" fontId="3" fillId="0" borderId="10" xfId="0" applyNumberFormat="1" applyFont="1" applyFill="1" applyBorder="1" applyAlignment="1">
      <alignment vertical="center"/>
    </xf>
    <xf numFmtId="2" fontId="3" fillId="0" borderId="11" xfId="0" applyNumberFormat="1" applyFont="1" applyFill="1" applyBorder="1" applyAlignment="1">
      <alignment vertical="center"/>
    </xf>
    <xf numFmtId="2" fontId="3" fillId="3" borderId="20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vertical="center"/>
    </xf>
    <xf numFmtId="2" fontId="4" fillId="0" borderId="16" xfId="0" applyNumberFormat="1" applyFont="1" applyFill="1" applyBorder="1" applyAlignment="1">
      <alignment horizontal="right"/>
    </xf>
    <xf numFmtId="16" fontId="1" fillId="4" borderId="22" xfId="0" applyNumberFormat="1" applyFont="1" applyFill="1" applyBorder="1"/>
    <xf numFmtId="2" fontId="1" fillId="4" borderId="23" xfId="0" applyNumberFormat="1" applyFont="1" applyFill="1" applyBorder="1"/>
    <xf numFmtId="1" fontId="1" fillId="4" borderId="23" xfId="0" applyNumberFormat="1" applyFont="1" applyFill="1" applyBorder="1"/>
    <xf numFmtId="16" fontId="3" fillId="6" borderId="1" xfId="0" quotePrefix="1" applyNumberFormat="1" applyFont="1" applyFill="1" applyBorder="1" applyAlignment="1">
      <alignment horizontal="right" vertical="center"/>
    </xf>
    <xf numFmtId="2" fontId="3" fillId="6" borderId="18" xfId="0" applyNumberFormat="1" applyFont="1" applyFill="1" applyBorder="1" applyAlignment="1">
      <alignment vertical="center"/>
    </xf>
    <xf numFmtId="2" fontId="3" fillId="6" borderId="19" xfId="0" applyNumberFormat="1" applyFont="1" applyFill="1" applyBorder="1" applyAlignment="1">
      <alignment vertical="center"/>
    </xf>
    <xf numFmtId="2" fontId="3" fillId="7" borderId="10" xfId="0" applyNumberFormat="1" applyFont="1" applyFill="1" applyBorder="1" applyAlignment="1">
      <alignment vertical="center"/>
    </xf>
    <xf numFmtId="2" fontId="3" fillId="7" borderId="11" xfId="0" applyNumberFormat="1" applyFont="1" applyFill="1" applyBorder="1" applyAlignment="1">
      <alignment vertical="center"/>
    </xf>
    <xf numFmtId="2" fontId="2" fillId="5" borderId="9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2" fillId="5" borderId="26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3" borderId="31" xfId="0" applyNumberFormat="1" applyFont="1" applyFill="1" applyBorder="1" applyAlignment="1">
      <alignment horizontal="center" vertical="center"/>
    </xf>
    <xf numFmtId="1" fontId="1" fillId="4" borderId="32" xfId="0" applyNumberFormat="1" applyFont="1" applyFill="1" applyBorder="1" applyAlignment="1">
      <alignment horizontal="center"/>
    </xf>
    <xf numFmtId="1" fontId="1" fillId="4" borderId="32" xfId="0" applyNumberFormat="1" applyFont="1" applyFill="1" applyBorder="1"/>
    <xf numFmtId="1" fontId="5" fillId="0" borderId="29" xfId="0" applyNumberFormat="1" applyFont="1" applyFill="1" applyBorder="1" applyAlignment="1">
      <alignment horizontal="center"/>
    </xf>
    <xf numFmtId="1" fontId="3" fillId="6" borderId="28" xfId="0" applyNumberFormat="1" applyFont="1" applyFill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2" fontId="3" fillId="0" borderId="37" xfId="0" applyNumberFormat="1" applyFont="1" applyFill="1" applyBorder="1"/>
    <xf numFmtId="2" fontId="4" fillId="0" borderId="38" xfId="0" applyNumberFormat="1" applyFont="1" applyFill="1" applyBorder="1"/>
    <xf numFmtId="2" fontId="4" fillId="0" borderId="39" xfId="0" applyNumberFormat="1" applyFont="1" applyFill="1" applyBorder="1"/>
    <xf numFmtId="2" fontId="3" fillId="0" borderId="28" xfId="0" applyNumberFormat="1" applyFont="1" applyFill="1" applyBorder="1"/>
    <xf numFmtId="2" fontId="4" fillId="0" borderId="29" xfId="0" applyNumberFormat="1" applyFont="1" applyFill="1" applyBorder="1"/>
    <xf numFmtId="2" fontId="4" fillId="0" borderId="30" xfId="0" applyNumberFormat="1" applyFont="1" applyFill="1" applyBorder="1"/>
    <xf numFmtId="2" fontId="3" fillId="3" borderId="31" xfId="0" applyNumberFormat="1" applyFont="1" applyFill="1" applyBorder="1" applyAlignment="1">
      <alignment vertical="center"/>
    </xf>
    <xf numFmtId="2" fontId="3" fillId="9" borderId="10" xfId="0" applyNumberFormat="1" applyFont="1" applyFill="1" applyBorder="1" applyAlignment="1">
      <alignment vertical="center"/>
    </xf>
    <xf numFmtId="2" fontId="3" fillId="9" borderId="11" xfId="0" applyNumberFormat="1" applyFont="1" applyFill="1" applyBorder="1" applyAlignment="1">
      <alignment vertical="center"/>
    </xf>
    <xf numFmtId="2" fontId="3" fillId="3" borderId="40" xfId="0" applyNumberFormat="1" applyFont="1" applyFill="1" applyBorder="1" applyAlignment="1">
      <alignment vertical="center"/>
    </xf>
    <xf numFmtId="2" fontId="3" fillId="3" borderId="41" xfId="0" applyNumberFormat="1" applyFont="1" applyFill="1" applyBorder="1" applyAlignment="1">
      <alignment vertical="center"/>
    </xf>
    <xf numFmtId="2" fontId="3" fillId="8" borderId="34" xfId="0" applyNumberFormat="1" applyFont="1" applyFill="1" applyBorder="1" applyAlignment="1">
      <alignment vertical="center"/>
    </xf>
    <xf numFmtId="2" fontId="3" fillId="8" borderId="26" xfId="0" applyNumberFormat="1" applyFont="1" applyFill="1" applyBorder="1" applyAlignment="1">
      <alignment vertical="center"/>
    </xf>
    <xf numFmtId="2" fontId="3" fillId="8" borderId="36" xfId="0" applyNumberFormat="1" applyFont="1" applyFill="1" applyBorder="1" applyAlignment="1">
      <alignment vertical="center"/>
    </xf>
    <xf numFmtId="2" fontId="3" fillId="6" borderId="42" xfId="0" applyNumberFormat="1" applyFont="1" applyFill="1" applyBorder="1" applyAlignment="1">
      <alignment vertical="center"/>
    </xf>
    <xf numFmtId="2" fontId="3" fillId="6" borderId="43" xfId="0" applyNumberFormat="1" applyFont="1" applyFill="1" applyBorder="1" applyAlignment="1">
      <alignment vertical="center"/>
    </xf>
    <xf numFmtId="2" fontId="3" fillId="6" borderId="44" xfId="0" applyNumberFormat="1" applyFont="1" applyFill="1" applyBorder="1" applyAlignment="1">
      <alignment vertical="center"/>
    </xf>
    <xf numFmtId="2" fontId="3" fillId="6" borderId="45" xfId="0" applyNumberFormat="1" applyFont="1" applyFill="1" applyBorder="1" applyAlignment="1">
      <alignment vertical="center"/>
    </xf>
    <xf numFmtId="2" fontId="3" fillId="6" borderId="46" xfId="0" applyNumberFormat="1" applyFont="1" applyFill="1" applyBorder="1" applyAlignment="1">
      <alignment vertical="center"/>
    </xf>
    <xf numFmtId="2" fontId="3" fillId="6" borderId="47" xfId="0" applyNumberFormat="1" applyFont="1" applyFill="1" applyBorder="1" applyAlignment="1">
      <alignment vertical="center"/>
    </xf>
    <xf numFmtId="2" fontId="3" fillId="6" borderId="48" xfId="0" applyNumberFormat="1" applyFont="1" applyFill="1" applyBorder="1" applyAlignment="1">
      <alignment vertical="center"/>
    </xf>
    <xf numFmtId="2" fontId="3" fillId="6" borderId="49" xfId="0" applyNumberFormat="1" applyFont="1" applyFill="1" applyBorder="1" applyAlignment="1">
      <alignment vertical="center"/>
    </xf>
    <xf numFmtId="2" fontId="3" fillId="9" borderId="50" xfId="0" applyNumberFormat="1" applyFont="1" applyFill="1" applyBorder="1" applyAlignment="1">
      <alignment vertical="center"/>
    </xf>
    <xf numFmtId="2" fontId="3" fillId="9" borderId="51" xfId="0" applyNumberFormat="1" applyFont="1" applyFill="1" applyBorder="1" applyAlignment="1">
      <alignment vertical="center"/>
    </xf>
    <xf numFmtId="2" fontId="3" fillId="9" borderId="52" xfId="0" applyNumberFormat="1" applyFont="1" applyFill="1" applyBorder="1" applyAlignment="1">
      <alignment vertical="center"/>
    </xf>
    <xf numFmtId="2" fontId="3" fillId="6" borderId="53" xfId="0" applyNumberFormat="1" applyFont="1" applyFill="1" applyBorder="1" applyAlignment="1">
      <alignment vertical="center"/>
    </xf>
    <xf numFmtId="2" fontId="3" fillId="6" borderId="54" xfId="0" applyNumberFormat="1" applyFont="1" applyFill="1" applyBorder="1" applyAlignment="1">
      <alignment vertical="center"/>
    </xf>
    <xf numFmtId="2" fontId="3" fillId="9" borderId="56" xfId="0" applyNumberFormat="1" applyFont="1" applyFill="1" applyBorder="1"/>
    <xf numFmtId="2" fontId="3" fillId="9" borderId="57" xfId="0" applyNumberFormat="1" applyFont="1" applyFill="1" applyBorder="1"/>
    <xf numFmtId="2" fontId="3" fillId="9" borderId="58" xfId="0" applyNumberFormat="1" applyFont="1" applyFill="1" applyBorder="1"/>
    <xf numFmtId="2" fontId="3" fillId="9" borderId="59" xfId="0" applyNumberFormat="1" applyFont="1" applyFill="1" applyBorder="1"/>
    <xf numFmtId="2" fontId="3" fillId="9" borderId="60" xfId="0" applyNumberFormat="1" applyFont="1" applyFill="1" applyBorder="1"/>
    <xf numFmtId="16" fontId="10" fillId="0" borderId="0" xfId="0" applyNumberFormat="1" applyFont="1"/>
    <xf numFmtId="1" fontId="11" fillId="0" borderId="0" xfId="0" applyNumberFormat="1" applyFont="1" applyFill="1" applyAlignment="1">
      <alignment horizontal="center"/>
    </xf>
    <xf numFmtId="1" fontId="10" fillId="0" borderId="0" xfId="0" applyNumberFormat="1" applyFont="1" applyFill="1"/>
    <xf numFmtId="0" fontId="10" fillId="0" borderId="0" xfId="0" applyFont="1"/>
    <xf numFmtId="2" fontId="6" fillId="0" borderId="5" xfId="0" applyNumberFormat="1" applyFont="1" applyBorder="1"/>
    <xf numFmtId="2" fontId="10" fillId="0" borderId="0" xfId="0" applyNumberFormat="1" applyFont="1"/>
    <xf numFmtId="2" fontId="10" fillId="0" borderId="61" xfId="0" applyNumberFormat="1" applyFont="1" applyBorder="1"/>
    <xf numFmtId="2" fontId="0" fillId="0" borderId="5" xfId="0" applyNumberFormat="1" applyBorder="1"/>
    <xf numFmtId="2" fontId="10" fillId="0" borderId="5" xfId="0" applyNumberFormat="1" applyFont="1" applyBorder="1"/>
    <xf numFmtId="2" fontId="8" fillId="0" borderId="5" xfId="0" applyNumberFormat="1" applyFont="1" applyBorder="1"/>
    <xf numFmtId="2" fontId="12" fillId="0" borderId="3" xfId="0" applyNumberFormat="1" applyFont="1" applyFill="1" applyBorder="1"/>
    <xf numFmtId="2" fontId="3" fillId="0" borderId="65" xfId="0" applyNumberFormat="1" applyFont="1" applyFill="1" applyBorder="1"/>
    <xf numFmtId="0" fontId="15" fillId="12" borderId="63" xfId="4" applyBorder="1"/>
    <xf numFmtId="16" fontId="15" fillId="12" borderId="63" xfId="4" applyNumberFormat="1" applyBorder="1"/>
    <xf numFmtId="0" fontId="16" fillId="13" borderId="62" xfId="5"/>
    <xf numFmtId="2" fontId="16" fillId="13" borderId="62" xfId="5" applyNumberFormat="1"/>
    <xf numFmtId="0" fontId="16" fillId="13" borderId="66" xfId="5" applyBorder="1"/>
    <xf numFmtId="2" fontId="16" fillId="13" borderId="66" xfId="5" applyNumberFormat="1" applyBorder="1"/>
    <xf numFmtId="0" fontId="15" fillId="12" borderId="43" xfId="4" applyBorder="1"/>
    <xf numFmtId="16" fontId="15" fillId="12" borderId="43" xfId="4" applyNumberFormat="1" applyBorder="1"/>
    <xf numFmtId="0" fontId="16" fillId="13" borderId="43" xfId="5" applyBorder="1"/>
    <xf numFmtId="2" fontId="16" fillId="13" borderId="43" xfId="5" applyNumberFormat="1" applyBorder="1"/>
    <xf numFmtId="2" fontId="14" fillId="11" borderId="0" xfId="3" applyNumberFormat="1"/>
    <xf numFmtId="2" fontId="13" fillId="10" borderId="0" xfId="2" applyNumberFormat="1"/>
    <xf numFmtId="1" fontId="17" fillId="0" borderId="3" xfId="2" applyNumberFormat="1" applyFont="1" applyFill="1" applyBorder="1" applyAlignment="1">
      <alignment horizontal="center"/>
    </xf>
    <xf numFmtId="1" fontId="17" fillId="0" borderId="3" xfId="0" applyNumberFormat="1" applyFont="1" applyFill="1" applyBorder="1" applyAlignment="1">
      <alignment horizontal="center"/>
    </xf>
    <xf numFmtId="2" fontId="14" fillId="11" borderId="3" xfId="3" applyNumberFormat="1" applyBorder="1"/>
    <xf numFmtId="2" fontId="18" fillId="0" borderId="14" xfId="2" applyNumberFormat="1" applyFont="1" applyFill="1" applyBorder="1"/>
    <xf numFmtId="2" fontId="4" fillId="0" borderId="68" xfId="0" applyNumberFormat="1" applyFont="1" applyFill="1" applyBorder="1"/>
    <xf numFmtId="0" fontId="0" fillId="0" borderId="15" xfId="0" applyFill="1" applyBorder="1"/>
    <xf numFmtId="0" fontId="8" fillId="0" borderId="0" xfId="1" applyFill="1" applyAlignment="1">
      <alignment horizontal="center"/>
    </xf>
    <xf numFmtId="1" fontId="16" fillId="0" borderId="62" xfId="5" applyNumberFormat="1" applyFill="1" applyAlignment="1">
      <alignment horizontal="center"/>
    </xf>
    <xf numFmtId="2" fontId="16" fillId="0" borderId="67" xfId="5" applyNumberFormat="1" applyFill="1" applyBorder="1"/>
    <xf numFmtId="2" fontId="0" fillId="0" borderId="0" xfId="0" applyNumberFormat="1" applyFill="1"/>
    <xf numFmtId="1" fontId="0" fillId="0" borderId="3" xfId="2" applyNumberFormat="1" applyFont="1" applyFill="1" applyBorder="1" applyAlignment="1">
      <alignment horizontal="center"/>
    </xf>
    <xf numFmtId="2" fontId="2" fillId="5" borderId="32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2" fontId="2" fillId="5" borderId="55" xfId="0" applyNumberFormat="1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2" fontId="2" fillId="5" borderId="22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2" fontId="2" fillId="5" borderId="3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2" fontId="9" fillId="4" borderId="24" xfId="0" applyNumberFormat="1" applyFont="1" applyFill="1" applyBorder="1" applyAlignment="1">
      <alignment horizontal="center"/>
    </xf>
    <xf numFmtId="2" fontId="9" fillId="4" borderId="25" xfId="0" applyNumberFormat="1" applyFont="1" applyFill="1" applyBorder="1" applyAlignment="1">
      <alignment horizontal="center"/>
    </xf>
  </cellXfs>
  <cellStyles count="6">
    <cellStyle name="Bad" xfId="3" builtinId="27"/>
    <cellStyle name="Good" xfId="2" builtinId="26"/>
    <cellStyle name="Input" xfId="5" builtinId="20"/>
    <cellStyle name="Neutral" xfId="4" builtinId="28"/>
    <cellStyle name="Normal" xfId="0" builtinId="0"/>
    <cellStyle name="Normal 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0"/>
  <sheetViews>
    <sheetView topLeftCell="B1" workbookViewId="0">
      <pane ySplit="3" topLeftCell="A7" activePane="bottomLeft" state="frozen"/>
      <selection pane="bottomLeft" activeCell="R14" sqref="R14"/>
    </sheetView>
  </sheetViews>
  <sheetFormatPr defaultRowHeight="15"/>
  <cols>
    <col min="1" max="1" width="11.85546875" style="16" customWidth="1"/>
    <col min="2" max="2" width="29.7109375" style="2" customWidth="1"/>
    <col min="3" max="3" width="6.140625" style="49" customWidth="1"/>
    <col min="4" max="4" width="6.140625" style="1" customWidth="1"/>
    <col min="5" max="6" width="12.42578125" style="2" customWidth="1"/>
    <col min="7" max="10" width="8.7109375" style="2" customWidth="1"/>
    <col min="11" max="11" width="12.42578125" style="2" customWidth="1"/>
    <col min="12" max="12" width="12.85546875" style="2" customWidth="1"/>
    <col min="13" max="18" width="8.7109375" style="2" customWidth="1"/>
  </cols>
  <sheetData>
    <row r="1" spans="1:26" ht="16.5" customHeight="1" thickBot="1"/>
    <row r="2" spans="1:26" ht="15.6" customHeight="1" thickTop="1" thickBot="1">
      <c r="A2" s="40"/>
      <c r="B2" s="41"/>
      <c r="C2" s="68"/>
      <c r="D2" s="42"/>
      <c r="E2" s="148" t="s">
        <v>7</v>
      </c>
      <c r="F2" s="149"/>
      <c r="G2" s="144" t="s">
        <v>18</v>
      </c>
      <c r="H2" s="140" t="s">
        <v>16</v>
      </c>
      <c r="I2" s="140" t="s">
        <v>17</v>
      </c>
      <c r="J2" s="146" t="s">
        <v>19</v>
      </c>
      <c r="K2" s="148" t="s">
        <v>8</v>
      </c>
      <c r="L2" s="149"/>
      <c r="M2" s="140" t="s">
        <v>20</v>
      </c>
      <c r="N2" s="140" t="s">
        <v>21</v>
      </c>
      <c r="O2" s="140" t="s">
        <v>23</v>
      </c>
      <c r="P2" s="140" t="s">
        <v>22</v>
      </c>
      <c r="Q2" s="140" t="s">
        <v>39</v>
      </c>
      <c r="R2" s="142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5"/>
      <c r="H3" s="141"/>
      <c r="I3" s="141"/>
      <c r="J3" s="147"/>
      <c r="K3" s="25" t="s">
        <v>5</v>
      </c>
      <c r="L3" s="26" t="s">
        <v>6</v>
      </c>
      <c r="M3" s="141"/>
      <c r="N3" s="141"/>
      <c r="O3" s="141"/>
      <c r="P3" s="141"/>
      <c r="Q3" s="141"/>
      <c r="R3" s="143"/>
      <c r="S3" s="123"/>
      <c r="T3" s="123" t="s">
        <v>44</v>
      </c>
      <c r="U3" s="123" t="s">
        <v>45</v>
      </c>
      <c r="V3" s="123" t="s">
        <v>46</v>
      </c>
      <c r="X3" s="119" t="s">
        <v>48</v>
      </c>
    </row>
    <row r="4" spans="1:26" ht="13.5" customHeight="1">
      <c r="A4" s="15">
        <v>42826</v>
      </c>
      <c r="B4" s="3" t="s">
        <v>2</v>
      </c>
      <c r="C4" s="62"/>
      <c r="D4" s="50"/>
      <c r="E4" s="27">
        <v>677.95</v>
      </c>
      <c r="F4" s="28">
        <v>8501.31</v>
      </c>
      <c r="G4" s="100"/>
      <c r="H4" s="104"/>
      <c r="I4" s="104"/>
      <c r="J4" s="101"/>
      <c r="K4" s="102"/>
      <c r="L4" s="103"/>
      <c r="M4" s="101"/>
      <c r="N4" s="104"/>
      <c r="O4" s="104"/>
      <c r="P4" s="104"/>
      <c r="Q4" s="104"/>
      <c r="R4" s="101"/>
      <c r="S4" s="124">
        <v>43174</v>
      </c>
      <c r="T4" s="123">
        <v>100</v>
      </c>
      <c r="U4" s="123">
        <v>7133.31</v>
      </c>
      <c r="V4" s="123">
        <f>SUM(T4:U4)</f>
        <v>7233.31</v>
      </c>
      <c r="X4" s="120">
        <f>F4+E4</f>
        <v>9179.26</v>
      </c>
      <c r="Z4" s="128">
        <f>X4-V4</f>
        <v>1945.9499999999998</v>
      </c>
    </row>
    <row r="5" spans="1:26">
      <c r="A5" s="17" t="s">
        <v>53</v>
      </c>
      <c r="B5" s="4" t="s">
        <v>40</v>
      </c>
      <c r="C5" s="63"/>
      <c r="D5" s="59"/>
      <c r="E5" s="29">
        <v>0.36</v>
      </c>
      <c r="F5" s="30"/>
      <c r="G5" s="74">
        <v>0.36</v>
      </c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</row>
    <row r="6" spans="1:26">
      <c r="A6" s="17" t="s">
        <v>54</v>
      </c>
      <c r="B6" s="4" t="s">
        <v>55</v>
      </c>
      <c r="C6" s="63"/>
      <c r="D6" s="59" t="s">
        <v>62</v>
      </c>
      <c r="E6" s="29"/>
      <c r="F6" s="30"/>
      <c r="G6" s="74"/>
      <c r="H6" s="77"/>
      <c r="I6" s="77"/>
      <c r="J6" s="4"/>
      <c r="K6" s="29">
        <v>5.39</v>
      </c>
      <c r="L6" s="30"/>
      <c r="M6" s="77"/>
      <c r="N6" s="77"/>
      <c r="O6" s="77"/>
      <c r="P6" s="77"/>
      <c r="Q6" s="77"/>
      <c r="R6" s="30"/>
    </row>
    <row r="7" spans="1:26">
      <c r="A7" s="17" t="s">
        <v>56</v>
      </c>
      <c r="B7" s="4" t="s">
        <v>49</v>
      </c>
      <c r="C7" s="63">
        <v>619</v>
      </c>
      <c r="D7" s="59"/>
      <c r="E7" s="29"/>
      <c r="F7" s="30"/>
      <c r="G7" s="74"/>
      <c r="H7" s="77"/>
      <c r="I7" s="77"/>
      <c r="J7" s="4"/>
      <c r="K7" s="29">
        <v>630.16</v>
      </c>
      <c r="L7" s="30"/>
      <c r="M7" s="77">
        <v>630.16</v>
      </c>
      <c r="N7" s="77"/>
      <c r="O7" s="77"/>
      <c r="P7" s="77"/>
      <c r="Q7" s="77"/>
      <c r="R7" s="30"/>
    </row>
    <row r="8" spans="1:26">
      <c r="A8" s="17" t="s">
        <v>57</v>
      </c>
      <c r="B8" s="4" t="s">
        <v>16</v>
      </c>
      <c r="C8" s="63"/>
      <c r="D8" s="59"/>
      <c r="E8" s="29">
        <v>6805</v>
      </c>
      <c r="F8" s="30"/>
      <c r="G8" s="74"/>
      <c r="H8" s="77">
        <v>6805</v>
      </c>
      <c r="I8" s="77"/>
      <c r="J8" s="4"/>
      <c r="K8" s="29"/>
      <c r="L8" s="134"/>
      <c r="M8" s="77"/>
      <c r="N8" s="77"/>
      <c r="O8" s="77"/>
      <c r="P8" s="77"/>
      <c r="Q8" s="77"/>
      <c r="R8" s="30"/>
    </row>
    <row r="9" spans="1:26">
      <c r="A9" s="17" t="s">
        <v>58</v>
      </c>
      <c r="B9" s="4" t="s">
        <v>40</v>
      </c>
      <c r="C9" s="63"/>
      <c r="D9" s="59"/>
      <c r="E9" s="29">
        <v>0.35</v>
      </c>
      <c r="F9" s="30"/>
      <c r="G9" s="74">
        <v>0.35</v>
      </c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 t="s">
        <v>59</v>
      </c>
      <c r="B10" s="4" t="s">
        <v>55</v>
      </c>
      <c r="C10" s="63"/>
      <c r="D10" s="59" t="s">
        <v>62</v>
      </c>
      <c r="E10" s="29"/>
      <c r="F10" s="30"/>
      <c r="G10" s="74"/>
      <c r="H10" s="77"/>
      <c r="I10" s="77"/>
      <c r="J10" s="4"/>
      <c r="K10" s="29">
        <v>5.39</v>
      </c>
      <c r="L10" s="30"/>
      <c r="M10" s="77"/>
      <c r="N10" s="77"/>
      <c r="O10" s="77"/>
      <c r="P10" s="77"/>
      <c r="Q10" s="77"/>
      <c r="R10" s="30"/>
    </row>
    <row r="11" spans="1:26">
      <c r="A11" s="17" t="s">
        <v>60</v>
      </c>
      <c r="B11" s="4" t="s">
        <v>61</v>
      </c>
      <c r="C11" s="63"/>
      <c r="D11" s="59" t="s">
        <v>63</v>
      </c>
      <c r="E11" s="29">
        <v>7.5</v>
      </c>
      <c r="F11" s="30"/>
      <c r="G11" s="74"/>
      <c r="H11" s="77"/>
      <c r="I11" s="77"/>
      <c r="J11" s="4"/>
      <c r="K11" s="29">
        <v>7.5</v>
      </c>
      <c r="L11" s="30"/>
      <c r="M11" s="77"/>
      <c r="N11" s="77"/>
      <c r="O11" s="77"/>
      <c r="P11" s="77"/>
      <c r="Q11" s="77"/>
      <c r="R11" s="30"/>
    </row>
    <row r="12" spans="1:26">
      <c r="A12" s="17" t="s">
        <v>60</v>
      </c>
      <c r="B12" s="4" t="s">
        <v>40</v>
      </c>
      <c r="C12" s="63"/>
      <c r="D12" s="59"/>
      <c r="E12" s="29">
        <v>0.38</v>
      </c>
      <c r="F12" s="30"/>
      <c r="G12" s="74">
        <v>0.38</v>
      </c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 t="s">
        <v>64</v>
      </c>
      <c r="B13" s="4" t="s">
        <v>55</v>
      </c>
      <c r="C13" s="63"/>
      <c r="D13" s="59"/>
      <c r="E13" s="29"/>
      <c r="F13" s="30"/>
      <c r="G13" s="74"/>
      <c r="H13" s="77"/>
      <c r="I13" s="77"/>
      <c r="J13" s="4"/>
      <c r="K13" s="29">
        <v>5.39</v>
      </c>
      <c r="L13" s="30"/>
      <c r="M13" s="77"/>
      <c r="N13" s="77"/>
      <c r="O13" s="77"/>
      <c r="P13" s="77"/>
      <c r="Q13" s="77"/>
      <c r="R13" s="30">
        <v>0.9</v>
      </c>
    </row>
    <row r="14" spans="1:26">
      <c r="A14" s="17" t="s">
        <v>65</v>
      </c>
      <c r="B14" s="4" t="s">
        <v>66</v>
      </c>
      <c r="C14" s="63">
        <v>620</v>
      </c>
      <c r="D14" s="59"/>
      <c r="E14" s="29"/>
      <c r="F14" s="30"/>
      <c r="G14" s="74"/>
      <c r="H14" s="77"/>
      <c r="I14" s="77"/>
      <c r="J14" s="4"/>
      <c r="K14" s="29">
        <v>126</v>
      </c>
      <c r="L14" s="30"/>
      <c r="M14" s="77"/>
      <c r="N14" s="77"/>
      <c r="O14" s="77"/>
      <c r="P14" s="77"/>
      <c r="Q14" s="77"/>
      <c r="R14" s="30">
        <v>21</v>
      </c>
    </row>
    <row r="15" spans="1:26">
      <c r="A15" s="17" t="s">
        <v>67</v>
      </c>
      <c r="B15" s="4" t="s">
        <v>68</v>
      </c>
      <c r="C15" s="63"/>
      <c r="D15" s="59" t="s">
        <v>100</v>
      </c>
      <c r="E15" s="29"/>
      <c r="F15" s="30"/>
      <c r="G15" s="74"/>
      <c r="H15" s="77"/>
      <c r="I15" s="77"/>
      <c r="J15" s="4"/>
      <c r="K15" s="29">
        <v>86.63</v>
      </c>
      <c r="L15" s="30"/>
      <c r="M15" s="77"/>
      <c r="N15" s="77"/>
      <c r="O15" s="77"/>
      <c r="P15" s="77"/>
      <c r="Q15" s="77"/>
      <c r="R15" s="30">
        <v>14.44</v>
      </c>
    </row>
    <row r="16" spans="1:26">
      <c r="A16" s="17" t="s">
        <v>69</v>
      </c>
      <c r="B16" s="4" t="s">
        <v>70</v>
      </c>
      <c r="C16" s="63"/>
      <c r="D16" s="59"/>
      <c r="E16" s="29"/>
      <c r="F16" s="30"/>
      <c r="G16" s="74"/>
      <c r="H16" s="77"/>
      <c r="I16" s="77"/>
      <c r="J16" s="4"/>
      <c r="K16" s="29">
        <v>55</v>
      </c>
      <c r="L16" s="30"/>
      <c r="M16" s="77">
        <v>55</v>
      </c>
      <c r="N16" s="77"/>
      <c r="O16" s="77"/>
      <c r="P16" s="77"/>
      <c r="Q16" s="77"/>
      <c r="R16" s="30"/>
      <c r="S16" s="16"/>
    </row>
    <row r="17" spans="1:19">
      <c r="A17" s="17"/>
      <c r="B17" s="4"/>
      <c r="C17" s="63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  <c r="S17" s="16"/>
    </row>
    <row r="18" spans="1:19">
      <c r="A18" s="17"/>
      <c r="B18" s="4"/>
      <c r="C18" s="63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9">
      <c r="A19" s="17"/>
      <c r="B19" s="4"/>
      <c r="C19" s="63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9">
      <c r="A20" s="17"/>
      <c r="B20" s="4"/>
      <c r="C20" s="63"/>
      <c r="D20" s="51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9">
      <c r="A21" s="17"/>
      <c r="B21" s="4"/>
      <c r="C21" s="63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9">
      <c r="A22" s="17"/>
      <c r="B22" s="4"/>
      <c r="C22" s="63"/>
      <c r="D22" s="59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9">
      <c r="A23" s="17"/>
      <c r="B23" s="4"/>
      <c r="C23" s="63"/>
      <c r="D23" s="59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9">
      <c r="A24" s="17"/>
      <c r="B24" s="4"/>
      <c r="C24" s="63"/>
      <c r="D24" s="59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9">
      <c r="A25" s="17"/>
      <c r="B25" s="4"/>
      <c r="C25" s="63"/>
      <c r="D25" s="59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9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9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9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9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9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9">
      <c r="A31" s="17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9">
      <c r="A32" s="17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7"/>
      <c r="B33" s="4"/>
      <c r="C33" s="63"/>
      <c r="D33" s="51"/>
      <c r="E33" s="29"/>
      <c r="F33" s="30"/>
      <c r="G33" s="74"/>
      <c r="H33" s="77"/>
      <c r="I33" s="77"/>
      <c r="J33" s="4"/>
      <c r="K33" s="29"/>
      <c r="L33" s="30"/>
      <c r="M33" s="77"/>
      <c r="N33" s="77"/>
      <c r="O33" s="77"/>
      <c r="P33" s="77"/>
      <c r="Q33" s="77"/>
      <c r="R33" s="30"/>
    </row>
    <row r="34" spans="1:18">
      <c r="A34" s="17"/>
      <c r="B34" s="4"/>
      <c r="C34" s="63"/>
      <c r="D34" s="51"/>
      <c r="E34" s="29"/>
      <c r="F34" s="30"/>
      <c r="G34" s="74"/>
      <c r="H34" s="77"/>
      <c r="I34" s="77"/>
      <c r="J34" s="4"/>
      <c r="K34" s="29"/>
      <c r="L34" s="30"/>
      <c r="M34" s="77"/>
      <c r="N34" s="77"/>
      <c r="O34" s="77"/>
      <c r="P34" s="77"/>
      <c r="Q34" s="77"/>
      <c r="R34" s="30"/>
    </row>
    <row r="35" spans="1:18">
      <c r="A35" s="17"/>
      <c r="B35" s="4"/>
      <c r="C35" s="63"/>
      <c r="D35" s="51"/>
      <c r="E35" s="29"/>
      <c r="F35" s="30"/>
      <c r="G35" s="74"/>
      <c r="H35" s="77"/>
      <c r="I35" s="77"/>
      <c r="J35" s="4"/>
      <c r="K35" s="29"/>
      <c r="L35" s="30"/>
      <c r="M35" s="77"/>
      <c r="N35" s="77"/>
      <c r="O35" s="77"/>
      <c r="P35" s="77"/>
      <c r="Q35" s="77"/>
      <c r="R35" s="30"/>
    </row>
    <row r="36" spans="1:18">
      <c r="A36" s="18"/>
      <c r="B36" s="4"/>
      <c r="C36" s="63"/>
      <c r="D36" s="51"/>
      <c r="E36" s="29"/>
      <c r="F36" s="30"/>
      <c r="G36" s="74"/>
      <c r="H36" s="77"/>
      <c r="I36" s="77"/>
      <c r="J36" s="4"/>
      <c r="K36" s="29"/>
      <c r="L36" s="30"/>
      <c r="M36" s="77"/>
      <c r="N36" s="77"/>
      <c r="O36" s="77"/>
      <c r="P36" s="77"/>
      <c r="Q36" s="77"/>
      <c r="R36" s="30"/>
    </row>
    <row r="37" spans="1:18">
      <c r="A37" s="18"/>
      <c r="B37" s="4"/>
      <c r="C37" s="63"/>
      <c r="D37" s="51"/>
      <c r="E37" s="29"/>
      <c r="F37" s="30"/>
      <c r="G37" s="74"/>
      <c r="H37" s="77"/>
      <c r="I37" s="77"/>
      <c r="J37" s="4"/>
      <c r="K37" s="29"/>
      <c r="L37" s="30"/>
      <c r="M37" s="77"/>
      <c r="N37" s="77"/>
      <c r="O37" s="77"/>
      <c r="P37" s="77"/>
      <c r="Q37" s="77"/>
      <c r="R37" s="30"/>
    </row>
    <row r="38" spans="1:18">
      <c r="A38" s="19"/>
      <c r="B38" s="5"/>
      <c r="C38" s="64"/>
      <c r="D38" s="52"/>
      <c r="E38" s="39"/>
      <c r="F38" s="32"/>
      <c r="G38" s="74"/>
      <c r="H38" s="77"/>
      <c r="I38" s="77"/>
      <c r="J38" s="4"/>
      <c r="K38" s="31"/>
      <c r="L38" s="32"/>
      <c r="M38" s="77"/>
      <c r="N38" s="77"/>
      <c r="O38" s="77"/>
      <c r="P38" s="77"/>
      <c r="Q38" s="77"/>
      <c r="R38" s="30"/>
    </row>
    <row r="39" spans="1:18">
      <c r="A39" s="20"/>
      <c r="B39" s="6"/>
      <c r="C39" s="65"/>
      <c r="D39" s="53"/>
      <c r="E39" s="33">
        <f>SUM(E5:E38)</f>
        <v>6813.59</v>
      </c>
      <c r="F39" s="34">
        <v>8501.31</v>
      </c>
      <c r="G39" s="87">
        <f>SUM(G5:G38)</f>
        <v>1.0899999999999999</v>
      </c>
      <c r="H39" s="88">
        <v>6805</v>
      </c>
      <c r="I39" s="88"/>
      <c r="J39" s="89"/>
      <c r="K39" s="33">
        <f>SUM(K6:K38)</f>
        <v>921.45999999999992</v>
      </c>
      <c r="L39" s="34"/>
      <c r="M39" s="93">
        <f>SUM(M7:M38)</f>
        <v>685.16</v>
      </c>
      <c r="N39" s="93"/>
      <c r="O39" s="93"/>
      <c r="P39" s="93">
        <f t="shared" ref="P39:R39" si="0">SUM(P4:P38)</f>
        <v>0</v>
      </c>
      <c r="Q39" s="93">
        <f t="shared" si="0"/>
        <v>0</v>
      </c>
      <c r="R39" s="99">
        <f t="shared" si="0"/>
        <v>36.339999999999996</v>
      </c>
    </row>
    <row r="40" spans="1:18" ht="15.75" thickBot="1">
      <c r="A40" s="21">
        <v>42916</v>
      </c>
      <c r="B40" s="7" t="s">
        <v>11</v>
      </c>
      <c r="C40" s="66"/>
      <c r="D40" s="54"/>
      <c r="E40" s="35"/>
      <c r="F40" s="36"/>
      <c r="G40" s="84"/>
      <c r="H40" s="85"/>
      <c r="I40" s="85"/>
      <c r="J40" s="86"/>
      <c r="K40" s="46"/>
      <c r="L40" s="47"/>
      <c r="M40" s="95"/>
      <c r="N40" s="96"/>
      <c r="O40" s="96"/>
      <c r="P40" s="96"/>
      <c r="Q40" s="96"/>
      <c r="R40" s="97"/>
    </row>
    <row r="41" spans="1:18" ht="15.75" thickBot="1">
      <c r="A41" s="22">
        <v>42916</v>
      </c>
      <c r="B41" s="8" t="s">
        <v>12</v>
      </c>
      <c r="C41" s="67"/>
      <c r="D41" s="55" t="s">
        <v>3</v>
      </c>
      <c r="E41" s="37">
        <v>6813.59</v>
      </c>
      <c r="F41" s="38">
        <v>8501.31</v>
      </c>
      <c r="G41" s="82">
        <v>1.0900000000000001</v>
      </c>
      <c r="H41" s="79">
        <v>6805</v>
      </c>
      <c r="I41" s="79"/>
      <c r="J41" s="8"/>
      <c r="K41" s="82">
        <v>921.46</v>
      </c>
      <c r="L41" s="82"/>
      <c r="M41" s="82">
        <v>685.16</v>
      </c>
      <c r="N41" s="79"/>
      <c r="O41" s="79"/>
      <c r="P41" s="79">
        <f t="shared" ref="P41:R41" si="1">P39</f>
        <v>0</v>
      </c>
      <c r="Q41" s="79">
        <f t="shared" si="1"/>
        <v>0</v>
      </c>
      <c r="R41" s="38">
        <f t="shared" si="1"/>
        <v>36.339999999999996</v>
      </c>
    </row>
    <row r="42" spans="1:18" ht="15.75" thickTop="1">
      <c r="A42" s="23"/>
      <c r="B42" s="10"/>
      <c r="C42" s="56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s="108" customFormat="1">
      <c r="A43" s="105"/>
      <c r="C43" s="106"/>
      <c r="D43" s="107"/>
      <c r="E43" s="10"/>
      <c r="F43" s="11"/>
      <c r="G43" s="13"/>
      <c r="H43" s="13"/>
      <c r="I43" s="13"/>
      <c r="J43" s="13"/>
      <c r="K43" s="10"/>
      <c r="L43" s="11"/>
      <c r="M43" s="13"/>
      <c r="N43" s="13"/>
      <c r="O43" s="13"/>
      <c r="P43" s="13"/>
      <c r="Q43" s="13"/>
      <c r="R43" s="13"/>
    </row>
    <row r="44" spans="1:18">
      <c r="A44" s="23"/>
      <c r="B44" s="14"/>
      <c r="C44" s="57"/>
      <c r="D44" s="9"/>
      <c r="E44" s="10"/>
      <c r="F44" s="10"/>
      <c r="K44" s="10"/>
      <c r="L44" s="10"/>
    </row>
    <row r="45" spans="1:18">
      <c r="A45" s="23"/>
      <c r="B45" s="10" t="s">
        <v>71</v>
      </c>
      <c r="C45" s="57"/>
      <c r="D45" s="9"/>
      <c r="E45" s="10">
        <f>SUM(E4:F4)</f>
        <v>9179.26</v>
      </c>
      <c r="F45" s="10"/>
      <c r="G45" s="2" t="s">
        <v>41</v>
      </c>
      <c r="H45" s="49"/>
      <c r="I45" s="1" t="s">
        <v>75</v>
      </c>
      <c r="K45" s="2">
        <v>6570.08</v>
      </c>
    </row>
    <row r="46" spans="1:18">
      <c r="A46" s="23"/>
      <c r="B46" s="14" t="s">
        <v>72</v>
      </c>
      <c r="C46" s="57"/>
      <c r="D46" s="9"/>
      <c r="E46" s="109">
        <v>6813.59</v>
      </c>
      <c r="F46" s="10"/>
      <c r="G46" s="2" t="s">
        <v>42</v>
      </c>
      <c r="H46" s="49"/>
      <c r="I46" s="1" t="s">
        <v>75</v>
      </c>
      <c r="K46" s="112">
        <v>8501.31</v>
      </c>
    </row>
    <row r="47" spans="1:18">
      <c r="B47" s="14"/>
      <c r="C47" s="57"/>
      <c r="E47" s="110"/>
      <c r="H47" s="49"/>
      <c r="I47" s="1"/>
      <c r="K47" s="110"/>
    </row>
    <row r="48" spans="1:18">
      <c r="B48" s="14" t="s">
        <v>73</v>
      </c>
      <c r="C48" s="57"/>
      <c r="E48" s="2">
        <v>921.46</v>
      </c>
      <c r="G48" s="2" t="s">
        <v>28</v>
      </c>
    </row>
    <row r="49" spans="2:11" ht="15.75" thickBot="1">
      <c r="B49" s="10" t="s">
        <v>74</v>
      </c>
      <c r="C49" s="57"/>
      <c r="E49" s="111">
        <v>15071.39</v>
      </c>
      <c r="G49" s="110" t="s">
        <v>29</v>
      </c>
      <c r="K49" s="111">
        <v>15071.39</v>
      </c>
    </row>
    <row r="50" spans="2:11" ht="15.75" thickTop="1">
      <c r="B50" s="14"/>
      <c r="C50" s="57"/>
    </row>
  </sheetData>
  <mergeCells count="12">
    <mergeCell ref="E2:F2"/>
    <mergeCell ref="K2:L2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9"/>
  <sheetViews>
    <sheetView tabSelected="1" workbookViewId="0">
      <selection activeCell="R13" sqref="R13"/>
    </sheetView>
  </sheetViews>
  <sheetFormatPr defaultRowHeight="15"/>
  <cols>
    <col min="1" max="1" width="7.42578125" style="16" customWidth="1"/>
    <col min="2" max="2" width="31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69"/>
      <c r="D2" s="42"/>
      <c r="E2" s="148" t="s">
        <v>7</v>
      </c>
      <c r="F2" s="149"/>
      <c r="G2" s="144" t="s">
        <v>18</v>
      </c>
      <c r="H2" s="140" t="s">
        <v>16</v>
      </c>
      <c r="I2" s="140" t="s">
        <v>17</v>
      </c>
      <c r="J2" s="146" t="s">
        <v>19</v>
      </c>
      <c r="K2" s="148" t="s">
        <v>8</v>
      </c>
      <c r="L2" s="149"/>
      <c r="M2" s="140" t="s">
        <v>20</v>
      </c>
      <c r="N2" s="140" t="s">
        <v>21</v>
      </c>
      <c r="O2" s="140" t="s">
        <v>23</v>
      </c>
      <c r="P2" s="140" t="s">
        <v>22</v>
      </c>
      <c r="Q2" s="140" t="s">
        <v>39</v>
      </c>
      <c r="R2" s="142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5"/>
      <c r="H3" s="141"/>
      <c r="I3" s="141"/>
      <c r="J3" s="147"/>
      <c r="K3" s="25" t="s">
        <v>5</v>
      </c>
      <c r="L3" s="26" t="s">
        <v>6</v>
      </c>
      <c r="M3" s="141"/>
      <c r="N3" s="141"/>
      <c r="O3" s="141"/>
      <c r="P3" s="141"/>
      <c r="Q3" s="141"/>
      <c r="R3" s="143"/>
      <c r="S3" s="117" t="s">
        <v>47</v>
      </c>
      <c r="T3" s="117" t="s">
        <v>44</v>
      </c>
      <c r="U3" s="117" t="s">
        <v>45</v>
      </c>
      <c r="V3" s="117" t="s">
        <v>46</v>
      </c>
      <c r="X3" s="121" t="s">
        <v>48</v>
      </c>
    </row>
    <row r="4" spans="1:26">
      <c r="A4" s="15">
        <v>42917</v>
      </c>
      <c r="B4" s="3" t="s">
        <v>9</v>
      </c>
      <c r="C4" s="62" t="s">
        <v>10</v>
      </c>
      <c r="D4" s="50" t="s">
        <v>10</v>
      </c>
      <c r="E4" s="27">
        <f>'Apr-June 2018'!E41</f>
        <v>6813.59</v>
      </c>
      <c r="F4" s="28">
        <f>'Apr-June 2018'!F41</f>
        <v>8501.31</v>
      </c>
      <c r="G4" s="73">
        <f>'Apr-June 2018'!G41</f>
        <v>1.0900000000000001</v>
      </c>
      <c r="H4" s="76">
        <f>'Apr-June 2018'!H41</f>
        <v>6805</v>
      </c>
      <c r="I4" s="76">
        <f>'Apr-June 2018'!I41</f>
        <v>0</v>
      </c>
      <c r="J4" s="3">
        <f>'Apr-June 2018'!J41</f>
        <v>0</v>
      </c>
      <c r="K4" s="27">
        <f>'Apr-June 2018'!K41</f>
        <v>921.46</v>
      </c>
      <c r="L4" s="28">
        <f>'Apr-June 2018'!L41</f>
        <v>0</v>
      </c>
      <c r="M4" s="76">
        <f>'Apr-June 2018'!M41</f>
        <v>685.16</v>
      </c>
      <c r="N4" s="76">
        <f>'Apr-June 2018'!N41</f>
        <v>0</v>
      </c>
      <c r="O4" s="76">
        <f>'Apr-June 2018'!O41</f>
        <v>0</v>
      </c>
      <c r="P4" s="76">
        <f>'Apr-June 2018'!P41</f>
        <v>0</v>
      </c>
      <c r="Q4" s="76">
        <f>'Apr-June 2018'!Q41</f>
        <v>0</v>
      </c>
      <c r="R4" s="116">
        <f>'Apr-June 2018'!R41</f>
        <v>36.339999999999996</v>
      </c>
      <c r="S4" s="118">
        <v>43263</v>
      </c>
      <c r="T4" s="117">
        <v>100</v>
      </c>
      <c r="U4" s="117">
        <v>14011.31</v>
      </c>
      <c r="V4" s="117">
        <f>SUM(T4:U4)</f>
        <v>14111.31</v>
      </c>
      <c r="X4" s="122">
        <f>F4+E4</f>
        <v>15314.9</v>
      </c>
      <c r="Z4" s="128">
        <f>V4-X4</f>
        <v>-1203.5900000000001</v>
      </c>
    </row>
    <row r="5" spans="1:26">
      <c r="A5" s="17">
        <v>43287</v>
      </c>
      <c r="B5" s="4" t="s">
        <v>43</v>
      </c>
      <c r="C5" s="70"/>
      <c r="D5" s="59"/>
      <c r="E5" s="29"/>
      <c r="F5" s="30">
        <v>248.22</v>
      </c>
      <c r="G5" s="74"/>
      <c r="H5" s="77"/>
      <c r="I5" s="77"/>
      <c r="J5" s="4">
        <v>248.22</v>
      </c>
      <c r="K5" s="29"/>
      <c r="L5" s="30"/>
      <c r="M5" s="77"/>
      <c r="N5" s="77"/>
      <c r="O5" s="77"/>
      <c r="P5" s="77"/>
      <c r="Q5" s="77"/>
      <c r="R5" s="30"/>
    </row>
    <row r="6" spans="1:26">
      <c r="A6" s="17">
        <v>43290</v>
      </c>
      <c r="B6" s="4" t="s">
        <v>40</v>
      </c>
      <c r="C6" s="70"/>
      <c r="D6" s="59"/>
      <c r="E6" s="29">
        <v>0.33</v>
      </c>
      <c r="F6" s="30"/>
      <c r="G6" s="74">
        <v>0.33</v>
      </c>
      <c r="H6" s="77"/>
      <c r="I6" s="77"/>
      <c r="J6" s="4"/>
      <c r="K6" s="29"/>
      <c r="L6" s="134"/>
      <c r="M6" s="77"/>
      <c r="N6" s="77"/>
      <c r="O6" s="77"/>
      <c r="P6" s="77"/>
      <c r="Q6" s="77"/>
      <c r="R6" s="30"/>
    </row>
    <row r="7" spans="1:26">
      <c r="A7" s="17">
        <v>43293</v>
      </c>
      <c r="B7" s="4" t="s">
        <v>97</v>
      </c>
      <c r="C7" s="70"/>
      <c r="D7" s="59" t="s">
        <v>62</v>
      </c>
      <c r="E7" s="29"/>
      <c r="F7" s="30"/>
      <c r="G7" s="74"/>
      <c r="H7" s="77"/>
      <c r="I7" s="77"/>
      <c r="J7" s="4"/>
      <c r="K7" s="29">
        <v>5.39</v>
      </c>
      <c r="L7" s="30"/>
      <c r="M7" s="77"/>
      <c r="N7" s="77"/>
      <c r="O7" s="77"/>
      <c r="P7" s="77"/>
      <c r="Q7" s="77"/>
      <c r="R7" s="30">
        <v>0.9</v>
      </c>
    </row>
    <row r="8" spans="1:26">
      <c r="A8" s="17">
        <v>43297</v>
      </c>
      <c r="B8" s="4" t="s">
        <v>98</v>
      </c>
      <c r="C8" s="70"/>
      <c r="D8" s="135">
        <v>621</v>
      </c>
      <c r="E8" s="29"/>
      <c r="F8" s="30"/>
      <c r="G8" s="74"/>
      <c r="H8" s="77"/>
      <c r="I8" s="77"/>
      <c r="J8" s="4"/>
      <c r="K8" s="29">
        <v>654.58000000000004</v>
      </c>
      <c r="L8" s="30"/>
      <c r="M8" s="77">
        <v>654.58000000000004</v>
      </c>
      <c r="N8" s="77"/>
      <c r="O8" s="77"/>
      <c r="P8" s="77"/>
      <c r="Q8" s="77"/>
      <c r="R8" s="30"/>
    </row>
    <row r="9" spans="1:26">
      <c r="A9" s="17">
        <v>43298</v>
      </c>
      <c r="B9" s="4" t="s">
        <v>99</v>
      </c>
      <c r="C9" s="70"/>
      <c r="D9" s="139" t="s">
        <v>100</v>
      </c>
      <c r="E9" s="29"/>
      <c r="F9" s="30"/>
      <c r="G9" s="74"/>
      <c r="H9" s="77"/>
      <c r="I9" s="77"/>
      <c r="J9" s="4"/>
      <c r="K9" s="29">
        <v>331.56</v>
      </c>
      <c r="L9" s="30"/>
      <c r="M9" s="77"/>
      <c r="N9" s="77"/>
      <c r="O9" s="77"/>
      <c r="P9" s="77"/>
      <c r="Q9" s="77"/>
      <c r="R9" s="30"/>
    </row>
    <row r="10" spans="1:26">
      <c r="A10" s="17">
        <v>43306</v>
      </c>
      <c r="B10" s="4" t="s">
        <v>101</v>
      </c>
      <c r="C10" s="70"/>
      <c r="D10" s="129">
        <v>622</v>
      </c>
      <c r="E10" s="29"/>
      <c r="F10" s="30"/>
      <c r="G10" s="74"/>
      <c r="H10" s="77"/>
      <c r="I10" s="77"/>
      <c r="J10" s="4"/>
      <c r="K10" s="29">
        <v>40.729999999999997</v>
      </c>
      <c r="L10" s="30"/>
      <c r="M10" s="77"/>
      <c r="N10" s="77"/>
      <c r="O10" s="77"/>
      <c r="P10" s="77"/>
      <c r="Q10" s="77"/>
      <c r="R10" s="30">
        <v>2.9</v>
      </c>
    </row>
    <row r="11" spans="1:26">
      <c r="A11" s="17">
        <v>43321</v>
      </c>
      <c r="B11" s="4" t="s">
        <v>102</v>
      </c>
      <c r="C11" s="70"/>
      <c r="D11" s="59">
        <v>623</v>
      </c>
      <c r="E11" s="29"/>
      <c r="F11" s="30"/>
      <c r="G11" s="74"/>
      <c r="H11" s="77"/>
      <c r="I11" s="77"/>
      <c r="J11" s="4"/>
      <c r="K11" s="29">
        <v>395</v>
      </c>
      <c r="L11" s="30"/>
      <c r="M11" s="77"/>
      <c r="N11" s="77"/>
      <c r="O11" s="77"/>
      <c r="P11" s="77"/>
      <c r="Q11" s="77"/>
      <c r="R11" s="30"/>
    </row>
    <row r="12" spans="1:26">
      <c r="A12" s="17">
        <v>43321</v>
      </c>
      <c r="B12" s="4" t="s">
        <v>103</v>
      </c>
      <c r="C12" s="70"/>
      <c r="D12" s="59">
        <v>624</v>
      </c>
      <c r="E12" s="29"/>
      <c r="F12" s="30"/>
      <c r="G12" s="74"/>
      <c r="H12" s="77"/>
      <c r="I12" s="77"/>
      <c r="J12" s="4"/>
      <c r="K12" s="29">
        <v>87.58</v>
      </c>
      <c r="L12" s="30"/>
      <c r="M12" s="77"/>
      <c r="N12" s="77"/>
      <c r="O12" s="77"/>
      <c r="P12" s="77"/>
      <c r="Q12" s="77"/>
      <c r="R12" s="30">
        <v>14.6</v>
      </c>
    </row>
    <row r="13" spans="1:26">
      <c r="A13" s="17"/>
      <c r="B13" s="4"/>
      <c r="C13" s="70"/>
      <c r="D13" s="130"/>
      <c r="E13" s="29"/>
      <c r="F13" s="30"/>
      <c r="G13" s="74"/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/>
      <c r="B14" s="4"/>
      <c r="C14" s="70"/>
      <c r="D14" s="129"/>
      <c r="E14" s="29"/>
      <c r="F14" s="30"/>
      <c r="G14" s="74"/>
      <c r="H14" s="77"/>
      <c r="I14" s="77"/>
      <c r="J14" s="4"/>
      <c r="K14" s="132"/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129"/>
      <c r="E15" s="29"/>
      <c r="F15" s="30"/>
      <c r="G15" s="74"/>
      <c r="H15" s="77"/>
      <c r="I15" s="77"/>
      <c r="J15" s="4"/>
      <c r="K15" s="132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136"/>
      <c r="E16" s="29"/>
      <c r="F16" s="30"/>
      <c r="G16" s="74"/>
      <c r="H16" s="77"/>
      <c r="I16" s="77"/>
      <c r="J16" s="4"/>
      <c r="K16" s="137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130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12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12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131"/>
      <c r="C20" s="70"/>
      <c r="D20" s="130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4"/>
      <c r="C21" s="70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70"/>
      <c r="D22" s="130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70"/>
      <c r="D23" s="59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8">
      <c r="A31" s="17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8">
      <c r="A32" s="17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7"/>
      <c r="B33" s="4"/>
      <c r="C33" s="63"/>
      <c r="D33" s="51"/>
      <c r="E33" s="29"/>
      <c r="F33" s="30"/>
      <c r="G33" s="74"/>
      <c r="H33" s="77"/>
      <c r="I33" s="77"/>
      <c r="J33" s="4"/>
      <c r="K33" s="29"/>
      <c r="L33" s="30"/>
      <c r="M33" s="77"/>
      <c r="N33" s="77"/>
      <c r="O33" s="77"/>
      <c r="P33" s="77"/>
      <c r="Q33" s="77"/>
      <c r="R33" s="30"/>
    </row>
    <row r="34" spans="1:18">
      <c r="A34" s="17"/>
      <c r="B34" s="4"/>
      <c r="C34" s="63"/>
      <c r="D34" s="51"/>
      <c r="E34" s="29"/>
      <c r="F34" s="30"/>
      <c r="G34" s="74"/>
      <c r="H34" s="77"/>
      <c r="I34" s="77"/>
      <c r="J34" s="4"/>
      <c r="K34" s="29"/>
      <c r="L34" s="30"/>
      <c r="M34" s="77"/>
      <c r="N34" s="77"/>
      <c r="O34" s="77"/>
      <c r="P34" s="77"/>
      <c r="Q34" s="77"/>
      <c r="R34" s="30"/>
    </row>
    <row r="35" spans="1:18">
      <c r="A35" s="18"/>
      <c r="B35" s="4"/>
      <c r="C35" s="63"/>
      <c r="D35" s="51"/>
      <c r="E35" s="29"/>
      <c r="F35" s="30"/>
      <c r="G35" s="74"/>
      <c r="H35" s="77"/>
      <c r="I35" s="77"/>
      <c r="J35" s="4"/>
      <c r="K35" s="29"/>
      <c r="L35" s="30"/>
      <c r="M35" s="77"/>
      <c r="N35" s="77"/>
      <c r="O35" s="77"/>
      <c r="P35" s="77"/>
      <c r="Q35" s="77"/>
      <c r="R35" s="30"/>
    </row>
    <row r="36" spans="1:18">
      <c r="A36" s="18"/>
      <c r="B36" s="4"/>
      <c r="C36" s="63"/>
      <c r="D36" s="51"/>
      <c r="E36" s="29"/>
      <c r="F36" s="30"/>
      <c r="G36" s="74"/>
      <c r="H36" s="77"/>
      <c r="I36" s="77"/>
      <c r="J36" s="4"/>
      <c r="K36" s="29"/>
      <c r="L36" s="30"/>
      <c r="M36" s="77"/>
      <c r="N36" s="77"/>
      <c r="O36" s="77"/>
      <c r="P36" s="77"/>
      <c r="Q36" s="77"/>
      <c r="R36" s="30"/>
    </row>
    <row r="37" spans="1:18">
      <c r="A37" s="19"/>
      <c r="B37" s="5"/>
      <c r="C37" s="64"/>
      <c r="D37" s="52"/>
      <c r="E37" s="39"/>
      <c r="F37" s="32"/>
      <c r="G37" s="74"/>
      <c r="H37" s="77"/>
      <c r="I37" s="77"/>
      <c r="J37" s="4"/>
      <c r="K37" s="31"/>
      <c r="L37" s="32"/>
      <c r="M37" s="77"/>
      <c r="N37" s="77"/>
      <c r="O37" s="77"/>
      <c r="P37" s="77"/>
      <c r="Q37" s="77"/>
      <c r="R37" s="30"/>
    </row>
    <row r="38" spans="1:18">
      <c r="A38" s="43">
        <v>43008</v>
      </c>
      <c r="B38" s="6" t="s">
        <v>13</v>
      </c>
      <c r="C38" s="71"/>
      <c r="D38" s="60"/>
      <c r="E38" s="44">
        <f>SUM(E4:E37)</f>
        <v>6813.92</v>
      </c>
      <c r="F38" s="45">
        <f>SUM(F4:F37)</f>
        <v>8749.5299999999988</v>
      </c>
      <c r="G38" s="87">
        <f t="shared" ref="G38:R38" si="0">SUM(G5:G37)</f>
        <v>0.33</v>
      </c>
      <c r="H38" s="88">
        <f t="shared" si="0"/>
        <v>0</v>
      </c>
      <c r="I38" s="88">
        <f t="shared" si="0"/>
        <v>0</v>
      </c>
      <c r="J38" s="89">
        <f t="shared" si="0"/>
        <v>248.22</v>
      </c>
      <c r="K38" s="44">
        <f t="shared" si="0"/>
        <v>1514.84</v>
      </c>
      <c r="L38" s="45">
        <f t="shared" si="0"/>
        <v>0</v>
      </c>
      <c r="M38" s="93">
        <f t="shared" si="0"/>
        <v>654.58000000000004</v>
      </c>
      <c r="N38" s="93">
        <f t="shared" si="0"/>
        <v>0</v>
      </c>
      <c r="O38" s="93">
        <f t="shared" si="0"/>
        <v>0</v>
      </c>
      <c r="P38" s="93">
        <f t="shared" si="0"/>
        <v>0</v>
      </c>
      <c r="Q38" s="93">
        <f t="shared" si="0"/>
        <v>0</v>
      </c>
      <c r="R38" s="99">
        <f t="shared" si="0"/>
        <v>18.399999999999999</v>
      </c>
    </row>
    <row r="39" spans="1:18" ht="15.75" thickBot="1">
      <c r="A39" s="21">
        <v>43008</v>
      </c>
      <c r="B39" s="7" t="s">
        <v>14</v>
      </c>
      <c r="C39" s="66"/>
      <c r="D39" s="54"/>
      <c r="E39" s="35">
        <f>K38</f>
        <v>1514.84</v>
      </c>
      <c r="F39" s="36">
        <f>L38</f>
        <v>0</v>
      </c>
      <c r="G39" s="84"/>
      <c r="H39" s="85"/>
      <c r="I39" s="85"/>
      <c r="J39" s="86"/>
      <c r="K39" s="46"/>
      <c r="L39" s="47"/>
      <c r="M39" s="95"/>
      <c r="N39" s="96"/>
      <c r="O39" s="96"/>
      <c r="P39" s="96"/>
      <c r="Q39" s="96"/>
      <c r="R39" s="97"/>
    </row>
    <row r="40" spans="1:18" ht="15.75" thickBot="1">
      <c r="A40" s="22">
        <v>43008</v>
      </c>
      <c r="B40" s="8" t="s">
        <v>12</v>
      </c>
      <c r="C40" s="67" t="s">
        <v>3</v>
      </c>
      <c r="D40" s="55" t="s">
        <v>3</v>
      </c>
      <c r="E40" s="37">
        <f>E38-E39</f>
        <v>5299.08</v>
      </c>
      <c r="F40" s="38">
        <f>F38-F39</f>
        <v>8749.5299999999988</v>
      </c>
      <c r="G40" s="82">
        <f t="shared" ref="G40:R40" si="1">G38+G4</f>
        <v>1.4200000000000002</v>
      </c>
      <c r="H40" s="79">
        <f t="shared" si="1"/>
        <v>6805</v>
      </c>
      <c r="I40" s="79">
        <f t="shared" si="1"/>
        <v>0</v>
      </c>
      <c r="J40" s="83">
        <f t="shared" si="1"/>
        <v>248.22</v>
      </c>
      <c r="K40" s="37">
        <f t="shared" si="1"/>
        <v>2436.3000000000002</v>
      </c>
      <c r="L40" s="38">
        <f t="shared" si="1"/>
        <v>0</v>
      </c>
      <c r="M40" s="79">
        <f t="shared" si="1"/>
        <v>1339.74</v>
      </c>
      <c r="N40" s="79">
        <f t="shared" si="1"/>
        <v>0</v>
      </c>
      <c r="O40" s="79">
        <f t="shared" si="1"/>
        <v>0</v>
      </c>
      <c r="P40" s="79">
        <f t="shared" si="1"/>
        <v>0</v>
      </c>
      <c r="Q40" s="79">
        <f t="shared" si="1"/>
        <v>0</v>
      </c>
      <c r="R40" s="38">
        <f t="shared" si="1"/>
        <v>54.739999999999995</v>
      </c>
    </row>
    <row r="41" spans="1:18" ht="15.75" thickTop="1">
      <c r="A41" s="23"/>
      <c r="B41" s="10"/>
      <c r="C41" s="9"/>
      <c r="D41" s="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s="108" customFormat="1">
      <c r="A42" s="105"/>
      <c r="B42" s="10" t="s">
        <v>26</v>
      </c>
      <c r="C42" s="106"/>
      <c r="D42" s="107"/>
      <c r="E42" s="12"/>
      <c r="F42" s="11"/>
      <c r="G42" s="13"/>
      <c r="H42" s="13"/>
      <c r="I42" s="13"/>
      <c r="J42" s="13"/>
      <c r="K42" s="10" t="s">
        <v>27</v>
      </c>
      <c r="L42" s="11"/>
      <c r="M42" s="13"/>
      <c r="N42" s="13"/>
      <c r="O42" s="13"/>
      <c r="P42" s="13"/>
      <c r="Q42" s="13"/>
      <c r="R42" s="13"/>
    </row>
    <row r="44" spans="1:18">
      <c r="B44" s="10" t="s">
        <v>76</v>
      </c>
      <c r="C44" s="57"/>
      <c r="D44" s="9"/>
      <c r="E44" s="10"/>
      <c r="F44" s="10"/>
      <c r="G44" s="2" t="s">
        <v>51</v>
      </c>
      <c r="H44" s="49"/>
      <c r="I44" s="1" t="s">
        <v>80</v>
      </c>
    </row>
    <row r="45" spans="1:18">
      <c r="B45" s="14" t="s">
        <v>77</v>
      </c>
      <c r="C45" s="57"/>
      <c r="D45" s="9"/>
      <c r="E45" s="109"/>
      <c r="F45" s="10"/>
      <c r="G45" s="2" t="s">
        <v>52</v>
      </c>
      <c r="H45" s="49"/>
      <c r="I45" s="1" t="s">
        <v>80</v>
      </c>
      <c r="K45" s="112"/>
    </row>
    <row r="46" spans="1:18">
      <c r="B46" s="14"/>
      <c r="C46" s="57"/>
      <c r="E46" s="110"/>
      <c r="H46" s="49"/>
      <c r="I46" s="1"/>
      <c r="K46" s="110"/>
    </row>
    <row r="47" spans="1:18">
      <c r="B47" s="14" t="s">
        <v>78</v>
      </c>
      <c r="C47" s="57"/>
      <c r="G47" s="2" t="s">
        <v>28</v>
      </c>
      <c r="K47" s="138"/>
    </row>
    <row r="48" spans="1:18" ht="15.75" thickBot="1">
      <c r="B48" s="10" t="s">
        <v>79</v>
      </c>
      <c r="C48" s="57"/>
      <c r="E48" s="111"/>
      <c r="G48" s="110" t="s">
        <v>81</v>
      </c>
      <c r="K48" s="111"/>
    </row>
    <row r="49" spans="2:3" ht="15.75" thickTop="1">
      <c r="B49" s="14"/>
      <c r="C49" s="57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4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2"/>
  <sheetViews>
    <sheetView topLeftCell="A33" workbookViewId="0">
      <selection activeCell="G42" sqref="G42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69"/>
      <c r="D2" s="42"/>
      <c r="E2" s="148" t="s">
        <v>7</v>
      </c>
      <c r="F2" s="149"/>
      <c r="G2" s="144" t="s">
        <v>18</v>
      </c>
      <c r="H2" s="140" t="s">
        <v>16</v>
      </c>
      <c r="I2" s="140" t="s">
        <v>17</v>
      </c>
      <c r="J2" s="146" t="s">
        <v>19</v>
      </c>
      <c r="K2" s="148" t="s">
        <v>8</v>
      </c>
      <c r="L2" s="149"/>
      <c r="M2" s="140" t="s">
        <v>20</v>
      </c>
      <c r="N2" s="140" t="s">
        <v>21</v>
      </c>
      <c r="O2" s="140" t="s">
        <v>23</v>
      </c>
      <c r="P2" s="140" t="s">
        <v>22</v>
      </c>
      <c r="Q2" s="140" t="s">
        <v>39</v>
      </c>
      <c r="R2" s="142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5"/>
      <c r="H3" s="141"/>
      <c r="I3" s="141"/>
      <c r="J3" s="147"/>
      <c r="K3" s="25" t="s">
        <v>5</v>
      </c>
      <c r="L3" s="26" t="s">
        <v>6</v>
      </c>
      <c r="M3" s="141"/>
      <c r="N3" s="141"/>
      <c r="O3" s="141"/>
      <c r="P3" s="141"/>
      <c r="Q3" s="141"/>
      <c r="R3" s="143"/>
      <c r="S3" s="123" t="s">
        <v>47</v>
      </c>
      <c r="T3" s="123" t="s">
        <v>44</v>
      </c>
      <c r="U3" s="123" t="s">
        <v>45</v>
      </c>
      <c r="V3" s="123" t="s">
        <v>46</v>
      </c>
      <c r="X3" s="125" t="s">
        <v>48</v>
      </c>
    </row>
    <row r="4" spans="1:26">
      <c r="A4" s="15">
        <v>43009</v>
      </c>
      <c r="B4" s="3" t="s">
        <v>24</v>
      </c>
      <c r="C4" s="62"/>
      <c r="D4" s="50" t="s">
        <v>10</v>
      </c>
      <c r="E4" s="27">
        <f>'Jul-Sept 2018'!E40</f>
        <v>5299.08</v>
      </c>
      <c r="F4" s="28">
        <f>'Jul-Sept 2018'!F40</f>
        <v>8749.5299999999988</v>
      </c>
      <c r="G4" s="73">
        <f>'Jul-Sept 2018'!G40</f>
        <v>1.4200000000000002</v>
      </c>
      <c r="H4" s="76">
        <f>'Jul-Sept 2018'!H40</f>
        <v>6805</v>
      </c>
      <c r="I4" s="76">
        <f>'Jul-Sept 2018'!I40</f>
        <v>0</v>
      </c>
      <c r="J4" s="3">
        <f>'Jul-Sept 2018'!J40</f>
        <v>248.22</v>
      </c>
      <c r="K4" s="27">
        <f>'Jul-Sept 2018'!K40</f>
        <v>2436.3000000000002</v>
      </c>
      <c r="L4" s="28">
        <f>'Jul-Sept 2018'!L40</f>
        <v>0</v>
      </c>
      <c r="M4" s="76">
        <f>'Jul-Sept 2018'!M40</f>
        <v>1339.74</v>
      </c>
      <c r="N4" s="76">
        <f>'Jul-Sept 2018'!N40</f>
        <v>0</v>
      </c>
      <c r="O4" s="76">
        <f>'Jul-Sept 2018'!O40</f>
        <v>0</v>
      </c>
      <c r="P4" s="76">
        <f>'Jul-Sept 2018'!P40</f>
        <v>0</v>
      </c>
      <c r="Q4" s="76">
        <f>'Jul-Sept 2018'!Q40</f>
        <v>0</v>
      </c>
      <c r="R4" s="116">
        <f>'Jul-Sept 2018'!R40</f>
        <v>54.739999999999995</v>
      </c>
      <c r="S4" s="124">
        <v>43370</v>
      </c>
      <c r="T4" s="123">
        <v>1119.23</v>
      </c>
      <c r="U4" s="123">
        <v>11311.31</v>
      </c>
      <c r="V4" s="123">
        <f>SUM(T4:U4)</f>
        <v>12430.539999999999</v>
      </c>
      <c r="X4" s="126">
        <f>F4+E4</f>
        <v>14048.609999999999</v>
      </c>
      <c r="Z4" s="128">
        <f>V4-X4</f>
        <v>-1618.0699999999997</v>
      </c>
    </row>
    <row r="5" spans="1:26">
      <c r="A5" s="17"/>
      <c r="B5" s="115"/>
      <c r="C5" s="70"/>
      <c r="D5" s="59"/>
      <c r="E5" s="29"/>
      <c r="F5" s="30"/>
      <c r="G5" s="74"/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</row>
    <row r="6" spans="1:26">
      <c r="A6" s="17"/>
      <c r="B6" s="4"/>
      <c r="C6" s="70"/>
      <c r="D6" s="59"/>
      <c r="E6" s="29"/>
      <c r="F6" s="30"/>
      <c r="G6" s="74"/>
      <c r="H6" s="77"/>
      <c r="I6" s="77"/>
      <c r="J6" s="4"/>
      <c r="K6" s="29"/>
      <c r="L6" s="30"/>
      <c r="M6" s="77"/>
      <c r="N6" s="77"/>
      <c r="O6" s="77"/>
      <c r="P6" s="77"/>
      <c r="Q6" s="77"/>
      <c r="R6" s="30"/>
      <c r="S6" s="16"/>
    </row>
    <row r="7" spans="1:26">
      <c r="A7" s="17"/>
      <c r="B7" s="131"/>
      <c r="C7" s="70"/>
      <c r="D7" s="59"/>
      <c r="E7" s="29"/>
      <c r="F7" s="30"/>
      <c r="G7" s="74"/>
      <c r="H7" s="77"/>
      <c r="I7" s="77"/>
      <c r="J7" s="4"/>
      <c r="K7" s="29"/>
      <c r="L7" s="30"/>
      <c r="M7" s="77"/>
      <c r="N7" s="77"/>
      <c r="O7" s="77"/>
      <c r="P7" s="77"/>
      <c r="Q7" s="77"/>
      <c r="R7" s="30"/>
    </row>
    <row r="8" spans="1:26">
      <c r="A8" s="17"/>
      <c r="B8" s="4"/>
      <c r="C8" s="70"/>
      <c r="D8" s="59"/>
      <c r="E8" s="29"/>
      <c r="F8" s="30"/>
      <c r="G8" s="74"/>
      <c r="H8" s="77"/>
      <c r="I8" s="77"/>
      <c r="J8" s="4"/>
      <c r="K8" s="29"/>
      <c r="L8" s="30"/>
      <c r="M8" s="77"/>
      <c r="N8" s="77"/>
      <c r="O8" s="77"/>
      <c r="P8" s="77"/>
      <c r="Q8" s="77"/>
      <c r="R8" s="30"/>
    </row>
    <row r="9" spans="1:26">
      <c r="A9" s="17"/>
      <c r="B9" s="4"/>
      <c r="C9" s="70"/>
      <c r="D9" s="59"/>
      <c r="E9" s="29"/>
      <c r="F9" s="30"/>
      <c r="G9" s="74"/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/>
      <c r="B10" s="4"/>
      <c r="C10" s="70"/>
      <c r="D10" s="59"/>
      <c r="E10" s="29"/>
      <c r="F10" s="30"/>
      <c r="G10" s="74"/>
      <c r="H10" s="77"/>
      <c r="I10" s="77"/>
      <c r="J10" s="4"/>
      <c r="K10" s="29"/>
      <c r="L10" s="30"/>
      <c r="M10" s="77"/>
      <c r="N10" s="77"/>
      <c r="O10" s="77"/>
      <c r="P10" s="77"/>
      <c r="Q10" s="77"/>
      <c r="R10" s="30"/>
    </row>
    <row r="11" spans="1:26">
      <c r="A11" s="17"/>
      <c r="B11" s="4"/>
      <c r="C11" s="70"/>
      <c r="D11" s="59"/>
      <c r="E11" s="29"/>
      <c r="F11" s="30"/>
      <c r="G11" s="74"/>
      <c r="H11" s="77"/>
      <c r="I11" s="77"/>
      <c r="J11" s="4"/>
      <c r="K11" s="29"/>
      <c r="L11" s="30"/>
      <c r="M11" s="77"/>
      <c r="N11" s="77"/>
      <c r="O11" s="77"/>
      <c r="P11" s="77"/>
      <c r="Q11" s="77"/>
      <c r="R11" s="30"/>
    </row>
    <row r="12" spans="1:26">
      <c r="A12" s="17"/>
      <c r="B12" s="4"/>
      <c r="C12" s="70"/>
      <c r="D12" s="59"/>
      <c r="E12" s="29"/>
      <c r="F12" s="30"/>
      <c r="G12" s="74"/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/>
      <c r="B13" s="4"/>
      <c r="C13" s="70"/>
      <c r="D13" s="59"/>
      <c r="E13" s="29"/>
      <c r="F13" s="30"/>
      <c r="G13" s="74"/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/>
      <c r="B14" s="4"/>
      <c r="C14" s="70"/>
      <c r="D14" s="59"/>
      <c r="E14" s="29"/>
      <c r="F14" s="30"/>
      <c r="G14" s="74"/>
      <c r="H14" s="77"/>
      <c r="I14" s="77"/>
      <c r="J14" s="4"/>
      <c r="K14" s="29"/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59"/>
      <c r="E15" s="29"/>
      <c r="F15" s="30"/>
      <c r="G15" s="74"/>
      <c r="H15" s="77"/>
      <c r="I15" s="77"/>
      <c r="J15" s="4"/>
      <c r="K15" s="29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59"/>
      <c r="E16" s="29"/>
      <c r="F16" s="30"/>
      <c r="G16" s="74"/>
      <c r="H16" s="77"/>
      <c r="I16" s="77"/>
      <c r="J16" s="4"/>
      <c r="K16" s="29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4"/>
      <c r="C20" s="70"/>
      <c r="D20" s="59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4"/>
      <c r="C21" s="70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63"/>
      <c r="D22" s="51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63"/>
      <c r="D23" s="51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8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8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9"/>
      <c r="B30" s="5"/>
      <c r="C30" s="64"/>
      <c r="D30" s="52"/>
      <c r="E30" s="39"/>
      <c r="F30" s="32"/>
      <c r="G30" s="74"/>
      <c r="H30" s="77"/>
      <c r="I30" s="77"/>
      <c r="J30" s="4"/>
      <c r="K30" s="31"/>
      <c r="L30" s="32"/>
      <c r="M30" s="77"/>
      <c r="N30" s="77"/>
      <c r="O30" s="77"/>
      <c r="P30" s="77"/>
      <c r="Q30" s="77"/>
      <c r="R30" s="30"/>
    </row>
    <row r="31" spans="1:18">
      <c r="A31" s="43"/>
      <c r="B31" s="6"/>
      <c r="C31" s="71"/>
      <c r="D31" s="60"/>
      <c r="E31" s="44"/>
      <c r="F31" s="45"/>
      <c r="G31" s="87"/>
      <c r="H31" s="88"/>
      <c r="I31" s="88"/>
      <c r="J31" s="89"/>
      <c r="K31" s="90"/>
      <c r="L31" s="91"/>
      <c r="M31" s="93">
        <f t="shared" ref="M31:R31" si="0">SUM(M6:M30)</f>
        <v>0</v>
      </c>
      <c r="N31" s="93">
        <f t="shared" si="0"/>
        <v>0</v>
      </c>
      <c r="O31" s="93">
        <f t="shared" si="0"/>
        <v>0</v>
      </c>
      <c r="P31" s="93">
        <f t="shared" si="0"/>
        <v>0</v>
      </c>
      <c r="Q31" s="93">
        <f t="shared" si="0"/>
        <v>0</v>
      </c>
      <c r="R31" s="99">
        <f t="shared" si="0"/>
        <v>0</v>
      </c>
    </row>
    <row r="32" spans="1:18" ht="15.75" thickBot="1">
      <c r="A32" s="21"/>
      <c r="B32" s="7"/>
      <c r="C32" s="66"/>
      <c r="D32" s="54"/>
      <c r="E32" s="35"/>
      <c r="F32" s="36"/>
      <c r="G32" s="84"/>
      <c r="H32" s="85"/>
      <c r="I32" s="85"/>
      <c r="J32" s="86"/>
      <c r="K32" s="80"/>
      <c r="L32" s="81"/>
      <c r="M32" s="95"/>
      <c r="N32" s="96"/>
      <c r="O32" s="96"/>
      <c r="P32" s="96"/>
      <c r="Q32" s="96"/>
      <c r="R32" s="97"/>
    </row>
    <row r="33" spans="1:18" ht="15.75" thickBot="1">
      <c r="A33" s="22"/>
      <c r="B33" s="8"/>
      <c r="C33" s="72"/>
      <c r="D33" s="55"/>
      <c r="E33" s="37"/>
      <c r="F33" s="38"/>
      <c r="G33" s="82"/>
      <c r="H33" s="79"/>
      <c r="I33" s="79"/>
      <c r="J33" s="83"/>
      <c r="K33" s="37"/>
      <c r="L33" s="38"/>
      <c r="M33" s="79">
        <f t="shared" ref="M33:R33" si="1">M31+M4</f>
        <v>1339.74</v>
      </c>
      <c r="N33" s="79">
        <f t="shared" si="1"/>
        <v>0</v>
      </c>
      <c r="O33" s="79">
        <f t="shared" si="1"/>
        <v>0</v>
      </c>
      <c r="P33" s="79">
        <f t="shared" si="1"/>
        <v>0</v>
      </c>
      <c r="Q33" s="79">
        <f t="shared" si="1"/>
        <v>0</v>
      </c>
      <c r="R33" s="38">
        <f t="shared" si="1"/>
        <v>54.739999999999995</v>
      </c>
    </row>
    <row r="34" spans="1:18" ht="15.75" thickTop="1">
      <c r="A34" s="23"/>
      <c r="B34" s="10"/>
      <c r="C34" s="9"/>
      <c r="D34" s="9"/>
      <c r="E34" s="10"/>
      <c r="F34" s="10"/>
      <c r="K34" s="10"/>
      <c r="L34" s="10"/>
    </row>
    <row r="35" spans="1:18" s="108" customFormat="1">
      <c r="A35" s="105"/>
      <c r="B35" s="10" t="s">
        <v>26</v>
      </c>
      <c r="C35" s="106"/>
      <c r="D35" s="107"/>
      <c r="E35" s="12"/>
      <c r="F35" s="11"/>
      <c r="G35" s="13">
        <f>SUM(G33:J33)</f>
        <v>0</v>
      </c>
      <c r="H35" s="13"/>
      <c r="I35" s="13"/>
      <c r="J35" s="13"/>
      <c r="K35" s="10" t="s">
        <v>27</v>
      </c>
      <c r="L35" s="11"/>
      <c r="M35" s="13"/>
      <c r="N35" s="13"/>
      <c r="O35" s="13"/>
      <c r="P35" s="13"/>
      <c r="Q35" s="13"/>
      <c r="R35" s="13"/>
    </row>
    <row r="36" spans="1:18">
      <c r="A36" s="23"/>
      <c r="B36" s="14"/>
      <c r="C36" s="9"/>
      <c r="D36" s="9"/>
      <c r="E36" s="10"/>
      <c r="F36" s="10"/>
      <c r="G36" s="13"/>
      <c r="H36" s="13"/>
      <c r="I36" s="13"/>
      <c r="J36" s="13"/>
      <c r="K36" s="10"/>
      <c r="L36" s="10"/>
      <c r="M36" s="13"/>
      <c r="N36" s="13"/>
      <c r="O36" s="13"/>
      <c r="P36" s="13"/>
      <c r="Q36" s="13"/>
      <c r="R36" s="13"/>
    </row>
    <row r="37" spans="1:18">
      <c r="A37" s="23"/>
      <c r="B37" s="10" t="s">
        <v>76</v>
      </c>
      <c r="C37" s="57"/>
      <c r="D37" s="9"/>
      <c r="E37" s="10"/>
      <c r="F37" s="10"/>
      <c r="G37" s="2" t="s">
        <v>30</v>
      </c>
      <c r="H37" s="49"/>
      <c r="I37" s="1" t="s">
        <v>85</v>
      </c>
      <c r="M37" s="10"/>
      <c r="N37" s="10"/>
      <c r="O37" s="10"/>
      <c r="P37" s="10"/>
      <c r="Q37" s="10"/>
      <c r="R37" s="10"/>
    </row>
    <row r="38" spans="1:18">
      <c r="B38" s="14" t="s">
        <v>82</v>
      </c>
      <c r="C38" s="57"/>
      <c r="D38" s="9"/>
      <c r="E38" s="109"/>
      <c r="F38" s="10"/>
      <c r="G38" s="2" t="s">
        <v>31</v>
      </c>
      <c r="H38" s="49"/>
      <c r="I38" s="1" t="s">
        <v>85</v>
      </c>
      <c r="K38" s="112"/>
      <c r="M38" s="10"/>
      <c r="N38" s="10"/>
      <c r="O38" s="10"/>
      <c r="P38" s="10"/>
      <c r="Q38" s="10"/>
      <c r="R38" s="10"/>
    </row>
    <row r="39" spans="1:18">
      <c r="B39" s="14"/>
      <c r="C39" s="57"/>
      <c r="E39" s="110"/>
      <c r="H39" s="49"/>
      <c r="I39" s="1"/>
      <c r="K39" s="110"/>
      <c r="M39" s="10"/>
      <c r="N39" s="10"/>
      <c r="O39" s="10"/>
      <c r="P39" s="10"/>
      <c r="Q39" s="10"/>
      <c r="R39" s="10"/>
    </row>
    <row r="40" spans="1:18">
      <c r="B40" s="14" t="s">
        <v>83</v>
      </c>
      <c r="C40" s="57"/>
      <c r="G40" s="2" t="s">
        <v>28</v>
      </c>
    </row>
    <row r="41" spans="1:18" ht="24.6" customHeight="1" thickBot="1">
      <c r="B41" s="10" t="s">
        <v>84</v>
      </c>
      <c r="C41" s="57"/>
      <c r="E41" s="111"/>
      <c r="G41" s="110" t="s">
        <v>86</v>
      </c>
      <c r="K41" s="111"/>
    </row>
    <row r="42" spans="1:18" ht="15.75" thickTop="1">
      <c r="B42" s="14"/>
      <c r="C42" s="57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6"/>
  <sheetViews>
    <sheetView topLeftCell="A46" workbookViewId="0">
      <selection activeCell="M37" sqref="M37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6.5" thickTop="1" thickBot="1">
      <c r="A2" s="40"/>
      <c r="B2" s="41"/>
      <c r="C2" s="69"/>
      <c r="D2" s="42"/>
      <c r="E2" s="148" t="s">
        <v>7</v>
      </c>
      <c r="F2" s="149"/>
      <c r="G2" s="144" t="s">
        <v>18</v>
      </c>
      <c r="H2" s="140" t="s">
        <v>16</v>
      </c>
      <c r="I2" s="140" t="s">
        <v>17</v>
      </c>
      <c r="J2" s="146" t="s">
        <v>19</v>
      </c>
      <c r="K2" s="148" t="s">
        <v>8</v>
      </c>
      <c r="L2" s="149"/>
      <c r="M2" s="140" t="s">
        <v>20</v>
      </c>
      <c r="N2" s="140" t="s">
        <v>21</v>
      </c>
      <c r="O2" s="140" t="s">
        <v>23</v>
      </c>
      <c r="P2" s="140" t="s">
        <v>22</v>
      </c>
      <c r="Q2" s="140" t="s">
        <v>39</v>
      </c>
      <c r="R2" s="142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5"/>
      <c r="H3" s="141"/>
      <c r="I3" s="141"/>
      <c r="J3" s="147"/>
      <c r="K3" s="25" t="s">
        <v>5</v>
      </c>
      <c r="L3" s="26" t="s">
        <v>6</v>
      </c>
      <c r="M3" s="141"/>
      <c r="N3" s="141"/>
      <c r="O3" s="141"/>
      <c r="P3" s="141"/>
      <c r="Q3" s="141"/>
      <c r="R3" s="143"/>
      <c r="S3" s="123" t="s">
        <v>47</v>
      </c>
      <c r="T3" s="123" t="s">
        <v>44</v>
      </c>
      <c r="U3" s="123" t="s">
        <v>45</v>
      </c>
      <c r="V3" s="123" t="s">
        <v>46</v>
      </c>
      <c r="X3" s="125" t="s">
        <v>48</v>
      </c>
    </row>
    <row r="4" spans="1:26">
      <c r="A4" s="15">
        <v>43101</v>
      </c>
      <c r="B4" s="3" t="s">
        <v>25</v>
      </c>
      <c r="C4" s="62"/>
      <c r="D4" s="50" t="s">
        <v>10</v>
      </c>
      <c r="E4" s="27">
        <f>'Oct-Dec 2018'!E33</f>
        <v>0</v>
      </c>
      <c r="F4" s="28">
        <f>'Oct-Dec 2018'!F33</f>
        <v>0</v>
      </c>
      <c r="G4" s="73">
        <f>'Oct-Dec 2018'!G33</f>
        <v>0</v>
      </c>
      <c r="H4" s="76">
        <f>'Oct-Dec 2018'!H33</f>
        <v>0</v>
      </c>
      <c r="I4" s="76">
        <f>'Oct-Dec 2018'!I33</f>
        <v>0</v>
      </c>
      <c r="J4" s="3">
        <f>'Oct-Dec 2018'!J33</f>
        <v>0</v>
      </c>
      <c r="K4" s="27">
        <f>'Oct-Dec 2018'!K33</f>
        <v>0</v>
      </c>
      <c r="L4" s="28">
        <f>'Oct-Dec 2018'!L33</f>
        <v>0</v>
      </c>
      <c r="M4" s="76">
        <f>'Oct-Dec 2018'!M33</f>
        <v>1339.74</v>
      </c>
      <c r="N4" s="76">
        <f>'Oct-Dec 2018'!N33</f>
        <v>0</v>
      </c>
      <c r="O4" s="76">
        <f>'Oct-Dec 2018'!O33</f>
        <v>0</v>
      </c>
      <c r="P4" s="76">
        <f>'Oct-Dec 2018'!P33</f>
        <v>0</v>
      </c>
      <c r="Q4" s="76">
        <f>'Oct-Dec 2018'!Q33</f>
        <v>0</v>
      </c>
      <c r="R4" s="116">
        <f>'Oct-Dec 2018'!R33</f>
        <v>54.739999999999995</v>
      </c>
      <c r="S4" s="124">
        <v>43456</v>
      </c>
      <c r="T4" s="123">
        <v>163.86</v>
      </c>
      <c r="U4" s="123">
        <v>10501.31</v>
      </c>
      <c r="V4" s="123">
        <f>SUM(T4:U4)</f>
        <v>10665.17</v>
      </c>
      <c r="X4" s="126">
        <f>F4+E4</f>
        <v>0</v>
      </c>
      <c r="Z4" s="127">
        <f>V4-X4</f>
        <v>10665.17</v>
      </c>
    </row>
    <row r="5" spans="1:26">
      <c r="A5" s="17"/>
      <c r="B5" s="4"/>
      <c r="C5" s="70"/>
      <c r="D5" s="59"/>
      <c r="E5" s="29"/>
      <c r="F5" s="30"/>
      <c r="G5" s="74"/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  <c r="T5" s="2"/>
    </row>
    <row r="6" spans="1:26">
      <c r="A6" s="17"/>
      <c r="B6" s="4"/>
      <c r="C6" s="70"/>
      <c r="D6" s="59"/>
      <c r="E6" s="29"/>
      <c r="F6" s="30"/>
      <c r="G6" s="74"/>
      <c r="H6" s="77"/>
      <c r="I6" s="77"/>
      <c r="J6" s="4"/>
      <c r="K6" s="74"/>
      <c r="L6" s="30"/>
      <c r="M6" s="133"/>
      <c r="N6" s="77"/>
      <c r="O6" s="77"/>
      <c r="P6" s="77"/>
      <c r="Q6" s="77"/>
      <c r="R6" s="30"/>
      <c r="T6" s="2"/>
    </row>
    <row r="7" spans="1:26">
      <c r="A7" s="17"/>
      <c r="B7" s="4"/>
      <c r="C7" s="70"/>
      <c r="D7" s="59"/>
      <c r="E7" s="29"/>
      <c r="F7" s="30"/>
      <c r="G7" s="74"/>
      <c r="H7" s="77"/>
      <c r="I7" s="77"/>
      <c r="J7" s="4"/>
      <c r="K7" s="29"/>
      <c r="L7" s="30"/>
      <c r="M7" s="77"/>
      <c r="N7" s="77"/>
      <c r="O7" s="77"/>
      <c r="P7" s="77"/>
      <c r="Q7" s="77"/>
      <c r="R7" s="30"/>
    </row>
    <row r="8" spans="1:26">
      <c r="A8" s="17"/>
      <c r="B8" s="4"/>
      <c r="C8" s="70"/>
      <c r="D8" s="59"/>
      <c r="E8" s="29"/>
      <c r="F8" s="30"/>
      <c r="G8" s="74"/>
      <c r="H8" s="77"/>
      <c r="I8" s="77"/>
      <c r="J8" s="4"/>
      <c r="K8" s="29"/>
      <c r="L8" s="30"/>
      <c r="M8" s="77"/>
      <c r="N8" s="77"/>
      <c r="O8" s="77"/>
      <c r="P8" s="77"/>
      <c r="Q8" s="77"/>
      <c r="R8" s="30"/>
    </row>
    <row r="9" spans="1:26">
      <c r="A9" s="17"/>
      <c r="B9" s="4"/>
      <c r="C9" s="70"/>
      <c r="D9" s="59"/>
      <c r="E9" s="29"/>
      <c r="F9" s="30"/>
      <c r="G9" s="74"/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/>
      <c r="B10" s="4"/>
      <c r="C10" s="70"/>
      <c r="D10" s="59"/>
      <c r="E10" s="29"/>
      <c r="F10" s="30"/>
      <c r="G10" s="74"/>
      <c r="H10" s="77"/>
      <c r="I10" s="77"/>
      <c r="J10" s="4"/>
      <c r="K10" s="29"/>
      <c r="L10" s="30"/>
      <c r="M10" s="77"/>
      <c r="N10" s="77"/>
      <c r="O10" s="77"/>
      <c r="P10" s="77"/>
      <c r="Q10" s="77"/>
      <c r="R10" s="30"/>
    </row>
    <row r="11" spans="1:26">
      <c r="A11" s="17"/>
      <c r="B11" s="4"/>
      <c r="C11" s="70"/>
      <c r="D11" s="59"/>
      <c r="E11" s="29"/>
      <c r="F11" s="30"/>
      <c r="G11" s="74"/>
      <c r="H11" s="77"/>
      <c r="I11" s="77"/>
      <c r="J11" s="4"/>
      <c r="K11" s="29"/>
      <c r="L11" s="30"/>
      <c r="M11" s="77"/>
      <c r="N11" s="77"/>
      <c r="O11" s="77"/>
      <c r="P11" s="77"/>
      <c r="Q11" s="77"/>
      <c r="R11" s="30"/>
    </row>
    <row r="12" spans="1:26">
      <c r="A12" s="17"/>
      <c r="B12" s="4"/>
      <c r="C12" s="70"/>
      <c r="D12" s="59"/>
      <c r="E12" s="29"/>
      <c r="F12" s="30"/>
      <c r="G12" s="74"/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/>
      <c r="B13" s="4"/>
      <c r="C13" s="70"/>
      <c r="D13" s="59"/>
      <c r="E13" s="29"/>
      <c r="F13" s="30"/>
      <c r="G13" s="74"/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/>
      <c r="B14" s="4"/>
      <c r="C14" s="70"/>
      <c r="D14" s="59"/>
      <c r="E14" s="29"/>
      <c r="F14" s="30"/>
      <c r="G14" s="74"/>
      <c r="H14" s="77"/>
      <c r="I14" s="77"/>
      <c r="J14" s="4"/>
      <c r="K14" s="29"/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59"/>
      <c r="E15" s="29"/>
      <c r="F15" s="30"/>
      <c r="G15" s="74"/>
      <c r="H15" s="77"/>
      <c r="I15" s="77"/>
      <c r="J15" s="4"/>
      <c r="K15" s="29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59"/>
      <c r="E16" s="29"/>
      <c r="F16" s="30"/>
      <c r="G16" s="74"/>
      <c r="H16" s="77"/>
      <c r="I16" s="77"/>
      <c r="J16" s="4"/>
      <c r="K16" s="29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4"/>
      <c r="C20" s="70"/>
      <c r="D20" s="59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4"/>
      <c r="C21" s="70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70"/>
      <c r="D22" s="59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70"/>
      <c r="D23" s="59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8">
      <c r="A31" s="18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8">
      <c r="A32" s="18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9"/>
      <c r="B33" s="5"/>
      <c r="C33" s="64"/>
      <c r="D33" s="52"/>
      <c r="E33" s="39"/>
      <c r="F33" s="32"/>
      <c r="G33" s="75"/>
      <c r="H33" s="78"/>
      <c r="I33" s="78"/>
      <c r="J33" s="5"/>
      <c r="K33" s="31"/>
      <c r="L33" s="32"/>
      <c r="M33" s="78"/>
      <c r="N33" s="78"/>
      <c r="O33" s="78"/>
      <c r="P33" s="78"/>
      <c r="Q33" s="78"/>
      <c r="R33" s="32"/>
    </row>
    <row r="34" spans="1:18">
      <c r="A34" s="43">
        <v>43100</v>
      </c>
      <c r="B34" s="6" t="s">
        <v>13</v>
      </c>
      <c r="C34" s="71"/>
      <c r="D34" s="60"/>
      <c r="E34" s="44">
        <f>SUM(E4:E33)</f>
        <v>0</v>
      </c>
      <c r="F34" s="45">
        <f>SUM(F4:F33)</f>
        <v>0</v>
      </c>
      <c r="G34" s="92">
        <f t="shared" ref="G34:R34" si="0">SUM(G5:G33)</f>
        <v>0</v>
      </c>
      <c r="H34" s="93">
        <f t="shared" si="0"/>
        <v>0</v>
      </c>
      <c r="I34" s="93">
        <f t="shared" si="0"/>
        <v>0</v>
      </c>
      <c r="J34" s="94">
        <f t="shared" si="0"/>
        <v>0</v>
      </c>
      <c r="K34" s="98">
        <f t="shared" si="0"/>
        <v>0</v>
      </c>
      <c r="L34" s="99">
        <f t="shared" si="0"/>
        <v>0</v>
      </c>
      <c r="M34" s="93">
        <f t="shared" si="0"/>
        <v>0</v>
      </c>
      <c r="N34" s="93">
        <f t="shared" si="0"/>
        <v>0</v>
      </c>
      <c r="O34" s="93">
        <f t="shared" si="0"/>
        <v>0</v>
      </c>
      <c r="P34" s="93">
        <f t="shared" si="0"/>
        <v>0</v>
      </c>
      <c r="Q34" s="93">
        <f t="shared" si="0"/>
        <v>0</v>
      </c>
      <c r="R34" s="99">
        <f t="shared" si="0"/>
        <v>0</v>
      </c>
    </row>
    <row r="35" spans="1:18" ht="15.75" thickBot="1">
      <c r="A35" s="21">
        <v>43100</v>
      </c>
      <c r="B35" s="7" t="s">
        <v>14</v>
      </c>
      <c r="C35" s="66"/>
      <c r="D35" s="54"/>
      <c r="E35" s="35">
        <f>K34</f>
        <v>0</v>
      </c>
      <c r="F35" s="36">
        <f>L34</f>
        <v>0</v>
      </c>
      <c r="G35" s="95"/>
      <c r="H35" s="96"/>
      <c r="I35" s="96"/>
      <c r="J35" s="97"/>
      <c r="K35" s="95"/>
      <c r="L35" s="97"/>
      <c r="M35" s="95"/>
      <c r="N35" s="96"/>
      <c r="O35" s="96"/>
      <c r="P35" s="96"/>
      <c r="Q35" s="96"/>
      <c r="R35" s="97"/>
    </row>
    <row r="36" spans="1:18" ht="15.75" thickBot="1">
      <c r="A36" s="22">
        <v>43100</v>
      </c>
      <c r="B36" s="8" t="s">
        <v>12</v>
      </c>
      <c r="C36" s="67" t="s">
        <v>3</v>
      </c>
      <c r="D36" s="55" t="s">
        <v>3</v>
      </c>
      <c r="E36" s="37">
        <f>E34-E35</f>
        <v>0</v>
      </c>
      <c r="F36" s="38">
        <f>F34-F35</f>
        <v>0</v>
      </c>
      <c r="G36" s="8">
        <f t="shared" ref="G36:R36" si="1">G34+G4</f>
        <v>0</v>
      </c>
      <c r="H36" s="79">
        <f t="shared" si="1"/>
        <v>0</v>
      </c>
      <c r="I36" s="79">
        <f t="shared" si="1"/>
        <v>0</v>
      </c>
      <c r="J36" s="8">
        <f t="shared" si="1"/>
        <v>0</v>
      </c>
      <c r="K36" s="37">
        <f t="shared" si="1"/>
        <v>0</v>
      </c>
      <c r="L36" s="38">
        <f t="shared" si="1"/>
        <v>0</v>
      </c>
      <c r="M36" s="79">
        <v>0</v>
      </c>
      <c r="N36" s="79">
        <f t="shared" si="1"/>
        <v>0</v>
      </c>
      <c r="O36" s="79">
        <f t="shared" si="1"/>
        <v>0</v>
      </c>
      <c r="P36" s="79">
        <f t="shared" si="1"/>
        <v>0</v>
      </c>
      <c r="Q36" s="79">
        <f t="shared" si="1"/>
        <v>0</v>
      </c>
      <c r="R36" s="38">
        <f t="shared" si="1"/>
        <v>54.739999999999995</v>
      </c>
    </row>
    <row r="37" spans="1:18" ht="15.75" thickTop="1">
      <c r="A37" s="23"/>
      <c r="B37" s="10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s="108" customFormat="1">
      <c r="A38" s="105"/>
      <c r="B38" s="10" t="s">
        <v>26</v>
      </c>
      <c r="C38" s="106"/>
      <c r="D38" s="107"/>
      <c r="E38" s="12"/>
      <c r="F38" s="11"/>
      <c r="G38" s="13">
        <f>SUM(G36:J36)</f>
        <v>0</v>
      </c>
      <c r="H38" s="13"/>
      <c r="I38" s="13"/>
      <c r="J38" s="13"/>
      <c r="K38" s="10" t="s">
        <v>27</v>
      </c>
      <c r="L38" s="11"/>
      <c r="M38" s="13"/>
      <c r="N38" s="13"/>
      <c r="O38" s="13"/>
      <c r="P38" s="13"/>
      <c r="Q38" s="13"/>
      <c r="R38" s="13"/>
    </row>
    <row r="39" spans="1:18">
      <c r="A39" s="23"/>
      <c r="B39" s="10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>
      <c r="A40" s="23"/>
      <c r="B40" s="10" t="s">
        <v>76</v>
      </c>
      <c r="C40" s="57"/>
      <c r="D40" s="9"/>
      <c r="E40" s="10"/>
      <c r="F40" s="10"/>
      <c r="G40" s="2" t="s">
        <v>32</v>
      </c>
      <c r="H40" s="49"/>
      <c r="I40" s="1" t="s">
        <v>90</v>
      </c>
      <c r="M40" s="10"/>
      <c r="N40" s="10"/>
      <c r="O40" s="10"/>
      <c r="P40" s="10"/>
      <c r="Q40" s="10"/>
      <c r="R40" s="10"/>
    </row>
    <row r="41" spans="1:18">
      <c r="A41" s="23"/>
      <c r="B41" s="14" t="s">
        <v>87</v>
      </c>
      <c r="C41" s="57"/>
      <c r="D41" s="9"/>
      <c r="E41" s="109"/>
      <c r="F41" s="10"/>
      <c r="G41" s="2" t="s">
        <v>33</v>
      </c>
      <c r="H41" s="49"/>
      <c r="I41" s="1" t="s">
        <v>90</v>
      </c>
      <c r="K41" s="112"/>
      <c r="M41" s="10"/>
      <c r="N41" s="10"/>
      <c r="O41" s="10"/>
      <c r="P41" s="10"/>
      <c r="Q41" s="10"/>
      <c r="R41" s="10"/>
    </row>
    <row r="42" spans="1:18">
      <c r="A42" s="23"/>
      <c r="B42" s="14"/>
      <c r="C42" s="57"/>
      <c r="E42" s="110"/>
      <c r="H42" s="49"/>
      <c r="I42" s="1"/>
      <c r="K42" s="110"/>
      <c r="M42" s="10"/>
      <c r="N42" s="10"/>
      <c r="O42" s="10"/>
      <c r="P42" s="10"/>
      <c r="Q42" s="10"/>
      <c r="R42" s="10"/>
    </row>
    <row r="43" spans="1:18">
      <c r="B43" s="14" t="s">
        <v>88</v>
      </c>
      <c r="C43" s="57"/>
      <c r="G43" s="2" t="s">
        <v>28</v>
      </c>
    </row>
    <row r="44" spans="1:18" ht="15.75" thickBot="1">
      <c r="B44" s="10" t="s">
        <v>89</v>
      </c>
      <c r="C44" s="57"/>
      <c r="E44" s="111"/>
      <c r="G44" s="110" t="s">
        <v>91</v>
      </c>
      <c r="K44" s="111"/>
    </row>
    <row r="45" spans="1:18" ht="15.75" thickTop="1">
      <c r="B45" s="14"/>
      <c r="C45" s="57"/>
    </row>
    <row r="46" spans="1:18">
      <c r="B46" s="14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C14" sqref="C14"/>
    </sheetView>
  </sheetViews>
  <sheetFormatPr defaultRowHeight="15"/>
  <sheetData>
    <row r="1" spans="1:7">
      <c r="A1" s="108" t="s">
        <v>34</v>
      </c>
    </row>
    <row r="3" spans="1:7">
      <c r="A3" s="108" t="s">
        <v>35</v>
      </c>
      <c r="D3" s="108" t="s">
        <v>50</v>
      </c>
    </row>
    <row r="5" spans="1:7">
      <c r="A5" s="2" t="s">
        <v>92</v>
      </c>
      <c r="B5" s="49"/>
      <c r="C5" s="1"/>
      <c r="D5" s="2"/>
      <c r="G5" s="2"/>
    </row>
    <row r="6" spans="1:7">
      <c r="A6" s="2" t="s">
        <v>93</v>
      </c>
      <c r="B6" s="49"/>
      <c r="C6" s="1"/>
      <c r="D6" s="2"/>
      <c r="G6" s="112">
        <v>8501.31</v>
      </c>
    </row>
    <row r="7" spans="1:7">
      <c r="A7" s="2"/>
      <c r="B7" s="49"/>
      <c r="C7" s="1"/>
      <c r="D7" s="2"/>
      <c r="G7" s="110">
        <f>SUM(G5:G6)</f>
        <v>8501.31</v>
      </c>
    </row>
    <row r="8" spans="1:7">
      <c r="A8" s="2" t="s">
        <v>36</v>
      </c>
      <c r="B8" s="49"/>
      <c r="C8" s="1"/>
      <c r="D8" s="2"/>
      <c r="G8" s="113"/>
    </row>
    <row r="9" spans="1:7">
      <c r="A9" s="2"/>
      <c r="B9" s="49"/>
      <c r="C9" s="1"/>
      <c r="D9" s="2"/>
      <c r="G9" s="110">
        <f>SUM(G7:G8)</f>
        <v>8501.31</v>
      </c>
    </row>
    <row r="10" spans="1:7">
      <c r="A10" s="2" t="s">
        <v>28</v>
      </c>
      <c r="B10" s="2"/>
      <c r="C10" s="2"/>
      <c r="D10" s="2"/>
      <c r="G10" s="2"/>
    </row>
    <row r="11" spans="1:7" ht="25.9" customHeight="1" thickBot="1">
      <c r="A11" s="110" t="s">
        <v>94</v>
      </c>
      <c r="B11" s="2"/>
      <c r="C11" s="2"/>
      <c r="D11" s="2"/>
      <c r="G11" s="111">
        <f>G7-G10</f>
        <v>8501.31</v>
      </c>
    </row>
    <row r="12" spans="1:7" ht="15.75" thickTop="1"/>
    <row r="13" spans="1:7">
      <c r="A13" s="10" t="s">
        <v>95</v>
      </c>
      <c r="B13" s="57"/>
      <c r="C13" s="9" t="s">
        <v>96</v>
      </c>
      <c r="G13" s="10"/>
    </row>
    <row r="14" spans="1:7">
      <c r="A14" s="14" t="s">
        <v>37</v>
      </c>
      <c r="B14" s="57"/>
      <c r="C14" s="9"/>
      <c r="G14" s="114"/>
    </row>
    <row r="15" spans="1:7">
      <c r="A15" s="14"/>
      <c r="B15" s="57"/>
      <c r="C15" s="1"/>
      <c r="G15" s="110"/>
    </row>
    <row r="16" spans="1:7">
      <c r="A16" s="14" t="s">
        <v>38</v>
      </c>
      <c r="B16" s="57"/>
      <c r="C16" s="1"/>
      <c r="G16" s="2"/>
    </row>
    <row r="17" spans="1:7" ht="24" customHeight="1" thickBot="1">
      <c r="A17" s="10" t="s">
        <v>89</v>
      </c>
      <c r="B17" s="57"/>
      <c r="C17" s="1"/>
      <c r="G17" s="111"/>
    </row>
    <row r="18" spans="1:7" ht="15.75" thickTop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Apr-June 2018</vt:lpstr>
      <vt:lpstr>Jul-Sept 2018</vt:lpstr>
      <vt:lpstr>Oct-Dec 2018</vt:lpstr>
      <vt:lpstr>Jan-March 2019</vt:lpstr>
      <vt:lpstr>Year end bank rec</vt:lpstr>
      <vt:lpstr>'Apr-June 2018'!Print_Area</vt:lpstr>
      <vt:lpstr>'Jan-March 2019'!Print_Area</vt:lpstr>
      <vt:lpstr>'Jul-Sept 2018'!Print_Area</vt:lpstr>
      <vt:lpstr>'Oct-Dec 2018'!Print_Area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Win7_pro</dc:creator>
  <cp:lastModifiedBy>erlestokepc</cp:lastModifiedBy>
  <cp:lastPrinted>2018-05-21T13:30:46Z</cp:lastPrinted>
  <dcterms:created xsi:type="dcterms:W3CDTF">2017-04-11T17:52:28Z</dcterms:created>
  <dcterms:modified xsi:type="dcterms:W3CDTF">2018-08-10T15:08:55Z</dcterms:modified>
</cp:coreProperties>
</file>